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9189\Documents\Для работы, НЕ УДАЛЯТЬ\Каракай Н. А\Проект\Реализация\2022-2023\"/>
    </mc:Choice>
  </mc:AlternateContent>
  <xr:revisionPtr revIDLastSave="0" documentId="13_ncr:1_{16ABD03B-868A-4FB9-BB44-96531E991EC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Инструкция" sheetId="1" r:id="rId1"/>
    <sheet name="Карта мониторинга" sheetId="2" r:id="rId2"/>
    <sheet name="Ежегодная аналитика" sheetId="3" r:id="rId3"/>
    <sheet name="Итоговые показатели" sheetId="4" r:id="rId4"/>
    <sheet name="служебный" sheetId="5" state="hidden" r:id="rId5"/>
  </sheets>
  <definedNames>
    <definedName name="Z_C58B1034_746C_43CD_A2D0_D1C340F1EA6F_.wvu.PrintArea" localSheetId="1" hidden="1">'Карта мониторинга'!$A$1:$E$70</definedName>
    <definedName name="Z_C58B1034_746C_43CD_A2D0_D1C340F1EA6F_.wvu.PrintTitles" localSheetId="1" hidden="1">'Карта мониторинга'!$3:$4</definedName>
    <definedName name="_xlnm.Print_Titles" localSheetId="1">'Карта мониторинга'!$3:$4</definedName>
    <definedName name="_xlnm.Print_Area" localSheetId="2">'Ежегодная аналитика'!$A$1:$AP$88</definedName>
    <definedName name="_xlnm.Print_Area" localSheetId="3">'Итоговые показатели'!$A$1:$K$153</definedName>
    <definedName name="_xlnm.Print_Area" localSheetId="1">'Карта мониторинга'!$A$1:$E$70</definedName>
  </definedNames>
  <calcPr calcId="191029"/>
  <customWorkbookViews>
    <customWorkbookView name="Максим Шевцов - Личное представление" guid="{C58B1034-746C-43CD-A2D0-D1C340F1EA6F}" mergeInterval="0" personalView="1" maximized="1" xWindow="1" yWindow="1" windowWidth="1916" windowHeight="850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2" l="1"/>
  <c r="D21" i="2"/>
  <c r="C21" i="2"/>
  <c r="H7" i="5"/>
  <c r="H6" i="5"/>
  <c r="X93" i="3" s="1"/>
  <c r="W8" i="3" s="1"/>
  <c r="C83" i="5"/>
  <c r="D83" i="5"/>
  <c r="B83" i="5"/>
  <c r="C82" i="5"/>
  <c r="D82" i="5"/>
  <c r="B82" i="5"/>
  <c r="C81" i="5"/>
  <c r="D81" i="5"/>
  <c r="B81" i="5"/>
  <c r="C80" i="5"/>
  <c r="D80" i="5"/>
  <c r="B80" i="5"/>
  <c r="E80" i="5" s="1"/>
  <c r="C79" i="5"/>
  <c r="D79" i="5"/>
  <c r="B79" i="5"/>
  <c r="C78" i="5"/>
  <c r="D78" i="5"/>
  <c r="B78" i="5"/>
  <c r="E75" i="5"/>
  <c r="C76" i="5"/>
  <c r="D76" i="5"/>
  <c r="C74" i="5"/>
  <c r="D74" i="5"/>
  <c r="C73" i="5"/>
  <c r="D73" i="5"/>
  <c r="B76" i="5"/>
  <c r="B74" i="5"/>
  <c r="B73" i="5"/>
  <c r="C72" i="5"/>
  <c r="D72" i="5"/>
  <c r="B72" i="5"/>
  <c r="C71" i="5"/>
  <c r="D71" i="5"/>
  <c r="B71" i="5"/>
  <c r="B69" i="5"/>
  <c r="B68" i="5"/>
  <c r="B67" i="5"/>
  <c r="B66" i="5"/>
  <c r="E55" i="5"/>
  <c r="E54" i="5"/>
  <c r="B57" i="5"/>
  <c r="B56" i="5"/>
  <c r="B55" i="5"/>
  <c r="B54" i="5"/>
  <c r="B53" i="5"/>
  <c r="D51" i="5"/>
  <c r="C51" i="5"/>
  <c r="B51" i="5"/>
  <c r="C50" i="5"/>
  <c r="D50" i="5"/>
  <c r="B50" i="5"/>
  <c r="C49" i="5"/>
  <c r="D49" i="5"/>
  <c r="B49" i="5"/>
  <c r="C48" i="5"/>
  <c r="D48" i="5"/>
  <c r="B48" i="5"/>
  <c r="H32" i="5"/>
  <c r="H31" i="5"/>
  <c r="H30" i="5"/>
  <c r="H29" i="5"/>
  <c r="H28" i="5"/>
  <c r="H27" i="5"/>
  <c r="H25" i="5"/>
  <c r="H24" i="5"/>
  <c r="H23" i="5"/>
  <c r="H22" i="5"/>
  <c r="H21" i="5"/>
  <c r="H20" i="5"/>
  <c r="H19" i="5"/>
  <c r="H18" i="5"/>
  <c r="H17" i="5"/>
  <c r="H14" i="5"/>
  <c r="H13" i="5"/>
  <c r="H11" i="5"/>
  <c r="H10" i="5"/>
  <c r="X101" i="3"/>
  <c r="AA11" i="3" s="1"/>
  <c r="X100" i="3"/>
  <c r="AA10" i="3" s="1"/>
  <c r="X99" i="3"/>
  <c r="AA9" i="3" s="1"/>
  <c r="X98" i="3"/>
  <c r="AA8" i="3" s="1"/>
  <c r="X97" i="3"/>
  <c r="W12" i="3" s="1"/>
  <c r="X96" i="3"/>
  <c r="W11" i="3" s="1"/>
  <c r="X95" i="3"/>
  <c r="W10" i="3" s="1"/>
  <c r="X94" i="3"/>
  <c r="W9" i="3" s="1"/>
  <c r="M94" i="3"/>
  <c r="L9" i="3" s="1"/>
  <c r="E32" i="5"/>
  <c r="E31" i="5"/>
  <c r="E30" i="5"/>
  <c r="E29" i="5"/>
  <c r="E28" i="5"/>
  <c r="E27" i="5"/>
  <c r="E25" i="5"/>
  <c r="E24" i="5"/>
  <c r="E23" i="5"/>
  <c r="E22" i="5"/>
  <c r="E21" i="5"/>
  <c r="E20" i="5"/>
  <c r="E19" i="5"/>
  <c r="E18" i="5"/>
  <c r="E17" i="5"/>
  <c r="M101" i="3"/>
  <c r="P11" i="3" s="1"/>
  <c r="M100" i="3"/>
  <c r="P10" i="3" s="1"/>
  <c r="M99" i="3"/>
  <c r="P9" i="3" s="1"/>
  <c r="M98" i="3"/>
  <c r="P8" i="3" s="1"/>
  <c r="M97" i="3"/>
  <c r="L12" i="3" s="1"/>
  <c r="M96" i="3"/>
  <c r="L11" i="3" s="1"/>
  <c r="M95" i="3"/>
  <c r="L10" i="3" s="1"/>
  <c r="B101" i="3"/>
  <c r="E11" i="3" s="1"/>
  <c r="B100" i="3"/>
  <c r="E10" i="3" s="1"/>
  <c r="B99" i="3"/>
  <c r="E9" i="3" s="1"/>
  <c r="B98" i="3"/>
  <c r="E8" i="3" s="1"/>
  <c r="B97" i="3"/>
  <c r="A12" i="3" s="1"/>
  <c r="B96" i="3"/>
  <c r="A11" i="3" s="1"/>
  <c r="B95" i="3"/>
  <c r="A10" i="3" s="1"/>
  <c r="B94" i="3"/>
  <c r="A9" i="3" s="1"/>
  <c r="B42" i="5"/>
  <c r="B41" i="5"/>
  <c r="B40" i="5"/>
  <c r="B38" i="5"/>
  <c r="B37" i="5"/>
  <c r="B36" i="5"/>
  <c r="B35" i="5"/>
  <c r="D55" i="2"/>
  <c r="M102" i="3" s="1"/>
  <c r="P12" i="3" s="1"/>
  <c r="E55" i="2"/>
  <c r="X102" i="3" s="1"/>
  <c r="AA12" i="3" s="1"/>
  <c r="C55" i="2"/>
  <c r="B43" i="5" s="1"/>
  <c r="B32" i="5"/>
  <c r="B31" i="5"/>
  <c r="B30" i="5"/>
  <c r="B29" i="5"/>
  <c r="B28" i="5"/>
  <c r="B27" i="5"/>
  <c r="B25" i="5"/>
  <c r="B24" i="5"/>
  <c r="B23" i="5"/>
  <c r="B20" i="5"/>
  <c r="B22" i="5"/>
  <c r="B21" i="5"/>
  <c r="B39" i="5" s="1"/>
  <c r="B19" i="5"/>
  <c r="B18" i="5"/>
  <c r="B17" i="5"/>
  <c r="E13" i="5"/>
  <c r="E14" i="5"/>
  <c r="E11" i="5"/>
  <c r="E10" i="5"/>
  <c r="B14" i="5"/>
  <c r="C17" i="2"/>
  <c r="B12" i="5" s="1"/>
  <c r="B10" i="5"/>
  <c r="B11" i="5"/>
  <c r="B13" i="5"/>
  <c r="B7" i="5"/>
  <c r="E7" i="5"/>
  <c r="E6" i="5"/>
  <c r="M93" i="3" s="1"/>
  <c r="L8" i="3" s="1"/>
  <c r="B6" i="5"/>
  <c r="B34" i="5" s="1"/>
  <c r="D17" i="2"/>
  <c r="C47" i="5" s="1"/>
  <c r="E17" i="2"/>
  <c r="D47" i="5" s="1"/>
  <c r="D63" i="2"/>
  <c r="C90" i="5" s="1"/>
  <c r="E63" i="2"/>
  <c r="AD87" i="3" s="1"/>
  <c r="C63" i="2"/>
  <c r="B90" i="5" s="1"/>
  <c r="D60" i="2"/>
  <c r="R87" i="3" s="1"/>
  <c r="E60" i="2"/>
  <c r="AC87" i="3" s="1"/>
  <c r="C60" i="2"/>
  <c r="B89" i="5" s="1"/>
  <c r="D54" i="2"/>
  <c r="Q87" i="3" s="1"/>
  <c r="E54" i="2"/>
  <c r="AB87" i="3" s="1"/>
  <c r="C54" i="2"/>
  <c r="F87" i="3" s="1"/>
  <c r="D51" i="2"/>
  <c r="P87" i="3" s="1"/>
  <c r="E51" i="2"/>
  <c r="D87" i="5" s="1"/>
  <c r="C51" i="2"/>
  <c r="B87" i="5" s="1"/>
  <c r="D48" i="2"/>
  <c r="O87" i="3" s="1"/>
  <c r="E48" i="2"/>
  <c r="Z87" i="3" s="1"/>
  <c r="C48" i="2"/>
  <c r="B86" i="5" s="1"/>
  <c r="D45" i="2"/>
  <c r="C85" i="5" s="1"/>
  <c r="E45" i="2"/>
  <c r="Y87" i="3" s="1"/>
  <c r="C45" i="2"/>
  <c r="B85" i="5" s="1"/>
  <c r="D39" i="2"/>
  <c r="E39" i="2"/>
  <c r="C39" i="2"/>
  <c r="D34" i="2"/>
  <c r="C64" i="5" s="1"/>
  <c r="E34" i="2"/>
  <c r="D64" i="5" s="1"/>
  <c r="C34" i="2"/>
  <c r="F69" i="3" s="1"/>
  <c r="D31" i="2"/>
  <c r="R68" i="3" s="1"/>
  <c r="E31" i="2"/>
  <c r="D63" i="5" s="1"/>
  <c r="C31" i="2"/>
  <c r="G68" i="3" s="1"/>
  <c r="D29" i="2"/>
  <c r="C62" i="5" s="1"/>
  <c r="E29" i="2"/>
  <c r="D62" i="5" s="1"/>
  <c r="C29" i="2"/>
  <c r="H68" i="3" s="1"/>
  <c r="D27" i="2"/>
  <c r="C61" i="5" s="1"/>
  <c r="E27" i="2"/>
  <c r="D61" i="5" s="1"/>
  <c r="C27" i="2"/>
  <c r="I68" i="3" s="1"/>
  <c r="D25" i="2"/>
  <c r="U68" i="3" s="1"/>
  <c r="E25" i="2"/>
  <c r="D60" i="5" s="1"/>
  <c r="C25" i="2"/>
  <c r="J68" i="3" s="1"/>
  <c r="E78" i="5" l="1"/>
  <c r="E63" i="5"/>
  <c r="E87" i="3"/>
  <c r="B102" i="3"/>
  <c r="E12" i="3" s="1"/>
  <c r="D87" i="3"/>
  <c r="E73" i="5"/>
  <c r="E83" i="5"/>
  <c r="E90" i="5" s="1"/>
  <c r="S87" i="3"/>
  <c r="E76" i="5"/>
  <c r="E81" i="5"/>
  <c r="E88" i="5" s="1"/>
  <c r="E79" i="5"/>
  <c r="E86" i="5" s="1"/>
  <c r="Q69" i="3"/>
  <c r="B60" i="5"/>
  <c r="E12" i="5"/>
  <c r="B47" i="5"/>
  <c r="E47" i="5" s="1"/>
  <c r="T68" i="3"/>
  <c r="B61" i="5"/>
  <c r="C87" i="3"/>
  <c r="E85" i="5"/>
  <c r="B64" i="5"/>
  <c r="G87" i="3"/>
  <c r="E64" i="5"/>
  <c r="C88" i="5"/>
  <c r="B88" i="5"/>
  <c r="E61" i="5"/>
  <c r="E60" i="5"/>
  <c r="D86" i="5"/>
  <c r="AE68" i="3"/>
  <c r="AD68" i="3"/>
  <c r="C63" i="5"/>
  <c r="E87" i="5"/>
  <c r="B63" i="5"/>
  <c r="N87" i="3"/>
  <c r="B62" i="5"/>
  <c r="E72" i="5"/>
  <c r="E48" i="5"/>
  <c r="E74" i="5"/>
  <c r="E82" i="5"/>
  <c r="E89" i="5" s="1"/>
  <c r="E51" i="5"/>
  <c r="H87" i="3"/>
  <c r="E71" i="5"/>
  <c r="S68" i="3"/>
  <c r="AC68" i="3"/>
  <c r="D85" i="5"/>
  <c r="D90" i="5"/>
  <c r="D89" i="5"/>
  <c r="E62" i="5"/>
  <c r="D88" i="5"/>
  <c r="AA87" i="3"/>
  <c r="C87" i="5"/>
  <c r="C86" i="5"/>
  <c r="C60" i="5"/>
  <c r="C89" i="5"/>
  <c r="E49" i="5"/>
  <c r="AB69" i="3"/>
  <c r="AF68" i="3"/>
  <c r="E50" i="5"/>
  <c r="H12" i="5"/>
  <c r="B93" i="3"/>
  <c r="A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Максим Шевцов</author>
  </authors>
  <commentList>
    <comment ref="B44" authorId="0" shapeId="0" xr:uid="{00000000-0006-0000-0100-000001000000}">
      <text>
        <r>
          <rPr>
            <sz val="9"/>
            <color indexed="81"/>
            <rFont val="Cambria"/>
            <family val="1"/>
            <charset val="204"/>
            <scheme val="major"/>
          </rPr>
          <t>Если обучающийся принимал участие в нескольких сессиях профессионального ознакомления, то он учитывается единожды.</t>
        </r>
      </text>
    </comment>
    <comment ref="B47" authorId="0" shapeId="0" xr:uid="{00000000-0006-0000-0100-000002000000}">
      <text>
        <r>
          <rPr>
            <sz val="9"/>
            <color indexed="81"/>
            <rFont val="Cambria"/>
            <family val="1"/>
            <charset val="204"/>
            <scheme val="major"/>
          </rPr>
          <t>Если обучающийся принимал участие в нескольких сессиях профессионального ознакомления, то он учитывается единожды.</t>
        </r>
      </text>
    </comment>
    <comment ref="B50" authorId="0" shapeId="0" xr:uid="{00000000-0006-0000-0100-000003000000}">
      <text>
        <r>
          <rPr>
            <sz val="9"/>
            <color indexed="81"/>
            <rFont val="Cambria"/>
            <family val="1"/>
            <charset val="204"/>
            <scheme val="major"/>
          </rPr>
          <t>Если обучающийся принимал участие в нескольких профессиональных пробах, то он учитывается единожды.</t>
        </r>
      </text>
    </comment>
    <comment ref="B53" authorId="0" shapeId="0" xr:uid="{00000000-0006-0000-0100-000004000000}">
      <text>
        <r>
          <rPr>
            <sz val="9"/>
            <color indexed="81"/>
            <rFont val="Cambria"/>
            <family val="1"/>
            <charset val="204"/>
            <scheme val="major"/>
          </rPr>
          <t>Если обучающийся принимал участие в нескольких профессиональных пробах, то он учитывается единожды.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Максим Шевцов</author>
  </authors>
  <commentList>
    <comment ref="A78" authorId="0" shapeId="0" xr:uid="{00000000-0006-0000-0400-000001000000}">
      <text>
        <r>
          <rPr>
            <sz val="9"/>
            <color indexed="81"/>
            <rFont val="Cambria"/>
            <family val="1"/>
            <charset val="204"/>
            <scheme val="major"/>
          </rPr>
          <t>Если обучающийся принимал участие в нескольких сессиях профессионального ознакомления, то он учитывается единожды.</t>
        </r>
      </text>
    </comment>
    <comment ref="A79" authorId="0" shapeId="0" xr:uid="{00000000-0006-0000-0400-000002000000}">
      <text>
        <r>
          <rPr>
            <sz val="9"/>
            <color indexed="81"/>
            <rFont val="Cambria"/>
            <family val="1"/>
            <charset val="204"/>
            <scheme val="major"/>
          </rPr>
          <t>Если обучающийся принимал участие в нескольких сессиях профессионального ознакомления, то он учитывается единожды.</t>
        </r>
      </text>
    </comment>
    <comment ref="A80" authorId="0" shapeId="0" xr:uid="{00000000-0006-0000-0400-000003000000}">
      <text>
        <r>
          <rPr>
            <sz val="9"/>
            <color indexed="81"/>
            <rFont val="Cambria"/>
            <family val="1"/>
            <charset val="204"/>
            <scheme val="major"/>
          </rPr>
          <t>Если обучающийся принимал участие в нескольких профессиональных пробах, то он учитывается единожды.</t>
        </r>
      </text>
    </comment>
    <comment ref="A81" authorId="0" shapeId="0" xr:uid="{00000000-0006-0000-0400-000004000000}">
      <text>
        <r>
          <rPr>
            <sz val="9"/>
            <color indexed="81"/>
            <rFont val="Cambria"/>
            <family val="1"/>
            <charset val="204"/>
            <scheme val="major"/>
          </rPr>
          <t>Если обучающийся принимал участие в нескольких профессиональных пробах, то он учитывается единожды.</t>
        </r>
      </text>
    </comment>
    <comment ref="A85" authorId="0" shapeId="0" xr:uid="{00000000-0006-0000-0400-000005000000}">
      <text>
        <r>
          <rPr>
            <sz val="9"/>
            <color indexed="81"/>
            <rFont val="Cambria"/>
            <family val="1"/>
            <charset val="204"/>
            <scheme val="major"/>
          </rPr>
          <t>Если обучающийся принимал участие в нескольких сессиях профессионального ознакомления, то он учитывается единожды.</t>
        </r>
      </text>
    </comment>
    <comment ref="A86" authorId="0" shapeId="0" xr:uid="{00000000-0006-0000-0400-000006000000}">
      <text>
        <r>
          <rPr>
            <sz val="9"/>
            <color indexed="81"/>
            <rFont val="Cambria"/>
            <family val="1"/>
            <charset val="204"/>
            <scheme val="major"/>
          </rPr>
          <t>Если обучающийся принимал участие в нескольких сессиях профессионального ознакомления, то он учитывается единожды.</t>
        </r>
      </text>
    </comment>
    <comment ref="A87" authorId="0" shapeId="0" xr:uid="{00000000-0006-0000-0400-000007000000}">
      <text>
        <r>
          <rPr>
            <sz val="9"/>
            <color indexed="81"/>
            <rFont val="Cambria"/>
            <family val="1"/>
            <charset val="204"/>
            <scheme val="major"/>
          </rPr>
          <t>Если обучающийся принимал участие в нескольких профессиональных пробах, то он учитывается единожды.</t>
        </r>
      </text>
    </comment>
    <comment ref="A88" authorId="0" shapeId="0" xr:uid="{00000000-0006-0000-0400-000008000000}">
      <text>
        <r>
          <rPr>
            <sz val="9"/>
            <color indexed="81"/>
            <rFont val="Cambria"/>
            <family val="1"/>
            <charset val="204"/>
            <scheme val="major"/>
          </rPr>
          <t>Если обучающийся принимал участие в нескольких профессиональных пробах, то он учитывается единожды.</t>
        </r>
      </text>
    </comment>
  </commentList>
</comments>
</file>

<file path=xl/sharedStrings.xml><?xml version="1.0" encoding="utf-8"?>
<sst xmlns="http://schemas.openxmlformats.org/spreadsheetml/2006/main" count="303" uniqueCount="158">
  <si>
    <t>Критерий</t>
  </si>
  <si>
    <t>Год реализации</t>
  </si>
  <si>
    <t>2021-2022</t>
  </si>
  <si>
    <t>2022-2023</t>
  </si>
  <si>
    <t>2023-2024</t>
  </si>
  <si>
    <t>Наличие плана работы на год</t>
  </si>
  <si>
    <t>Наличие Положения о Клубе выпускников и графика его заседаний</t>
  </si>
  <si>
    <t xml:space="preserve">     для обучающихся</t>
  </si>
  <si>
    <t xml:space="preserve">     для педагогических работников</t>
  </si>
  <si>
    <t>№ строки</t>
  </si>
  <si>
    <t>Количество разработанных методических, дианостических, информационно-разъяснительных материалов по теме ресурсного центра</t>
  </si>
  <si>
    <t>Диагностико-консультативный</t>
  </si>
  <si>
    <t>Количество обучающихся, прошедших диагностику профессиональных интересов (входной этап)</t>
  </si>
  <si>
    <t>Количество обучающихся, прошедших диагностику профессиональных интересов (промежуточный этап)</t>
  </si>
  <si>
    <t>Количество обучающихся, прошедших диагностику профессиональных интересов (итоговый этап)</t>
  </si>
  <si>
    <t>Количество обучающихся, прошедших диагностику профессиональных способностей</t>
  </si>
  <si>
    <t xml:space="preserve">Наличие сформированной психолого-педагогической базы по результатам проведённых диагностик </t>
  </si>
  <si>
    <t>Количество педагогических работников, принявших участие в исследовании профессиональных деффициатов в области развития у обучающихся навыков их профессионального самоопределения</t>
  </si>
  <si>
    <t>Количество методических рекомендаций, данных педагогам по результатам диагностики</t>
  </si>
  <si>
    <t>Нормативно-правовой этап</t>
  </si>
  <si>
    <t>Организационно-методический этап</t>
  </si>
  <si>
    <t>Развивающий этап</t>
  </si>
  <si>
    <t>Количество сессий профессионального ознакомления, проведенных на базе образовательной организации</t>
  </si>
  <si>
    <t>Количество обучающихся, принявших участие в сессиях профессионального ознакомления на базе ОО (суммарно)</t>
  </si>
  <si>
    <t>Количество профессиональных проб, проведенных на базе образовательной организации</t>
  </si>
  <si>
    <t>Количество обучающихся, принявших участие в профессиональных пробах на базе ОО (суммарно)</t>
  </si>
  <si>
    <t>Количество обучающихся, принявших участие в профессиональных пробах на территории организации-партнёра (суммарно)</t>
  </si>
  <si>
    <t>Количество мероприятий, проведённых по инициативе Клуба выпускников школы</t>
  </si>
  <si>
    <t>Количество обучающихся, принявших участие в профориентационных мероприятиях, проведённых по инициативе членов Клуба выпускников</t>
  </si>
  <si>
    <t>Количество проведённых конкурсов по темам профориентации</t>
  </si>
  <si>
    <t xml:space="preserve">Количество обучающихся, принявших участие в профориентационных конкурсах </t>
  </si>
  <si>
    <t>Информационный этап</t>
  </si>
  <si>
    <t>Количество экурскурсий, проведённых с целью профессиональной ориентации школьников</t>
  </si>
  <si>
    <t>Количество родительский собраний по темам будущего профессионального выбора школьников</t>
  </si>
  <si>
    <t>Количество статей/публикаций по теме развития навыков профессионального ориентирования у обучающихся  школы</t>
  </si>
  <si>
    <t>Аналитический этап</t>
  </si>
  <si>
    <t xml:space="preserve">     групповых</t>
  </si>
  <si>
    <t xml:space="preserve">     индивидуальных</t>
  </si>
  <si>
    <t>Ведение карты мониторинга за реализацией плана работы ресурсного центра</t>
  </si>
  <si>
    <t>Наличие подписанных договоров о сетевом взаимодействии по вопросам профориентации школьников с организациями-партнёрами</t>
  </si>
  <si>
    <t>Количество проведённых научно-просветительских мероприятий по темам профориентации школьников (сумма строк 9, 10):</t>
  </si>
  <si>
    <t>Количество занятий с педагогом-психологом по темам профориентации школьников (сумма строк 33, 34):</t>
  </si>
  <si>
    <t>Соответствие результата работы за год поставленных целям</t>
  </si>
  <si>
    <t>Наличие перспективного плана-графика работ с указанием проблемных зон в работе центра, выявленных в течение прошедшего отчетного периода</t>
  </si>
  <si>
    <t>Описание рисков и проблемных зон (тезисно)</t>
  </si>
  <si>
    <t>Описание вынесенных административных решений и предпринятых мер по их устранению</t>
  </si>
  <si>
    <t>Количество педагогических работников, прошедших курсы внутришкольного повышения квалификации по развитию у школьников навыков профессионального самоопределения</t>
  </si>
  <si>
    <t>Общее количество обучающихся в ОО:</t>
  </si>
  <si>
    <t>Общее количество педагогических работников в ОО:</t>
  </si>
  <si>
    <t xml:space="preserve">     в процентом соотношению к общему числу обучающихся</t>
  </si>
  <si>
    <t>Количество сессий профессионального ознакомления, проведенных на территории организаций-партнёров</t>
  </si>
  <si>
    <t>Количество обучающихся, принявших участие в сессиях профессионального ознакомления на территории организаций-партнёров (суммарно)</t>
  </si>
  <si>
    <t>Количество профессиональных проб, проведенных на территории организации-партнёра</t>
  </si>
  <si>
    <r>
      <rPr>
        <sz val="11"/>
        <color rgb="FFFF0000"/>
        <rFont val="Candara"/>
        <family val="2"/>
        <charset val="204"/>
      </rPr>
      <t>Наличие дополнений/изменений, внесённых в ООП школы в рамках деятельности по профессиональной ориентации школьников</t>
    </r>
    <r>
      <rPr>
        <sz val="11"/>
        <color theme="1"/>
        <rFont val="Candara"/>
        <family val="2"/>
        <charset val="204"/>
      </rPr>
      <t xml:space="preserve"> </t>
    </r>
  </si>
  <si>
    <t>Да</t>
  </si>
  <si>
    <t>Нет</t>
  </si>
  <si>
    <t>ИНСТРУКЦИЯ</t>
  </si>
  <si>
    <t>по заполнению мониторинга реализации инновационного проекта "Ресурсный центр"</t>
  </si>
  <si>
    <t>Инструкция</t>
  </si>
  <si>
    <t>б/н</t>
  </si>
  <si>
    <t xml:space="preserve">Поля "Общее количество обучающихся в ОО" и "Общее количество педагогических работников в ОО", выделенные жёлтым цветом, являются обязательными для заполнения, т.к. на их основе автоматически высчитывается доля участников по критериям, указанным в настоящем мониторинге.   </t>
  </si>
  <si>
    <t>1-7, 17, 40, 41, 44</t>
  </si>
  <si>
    <t>Выберите из выпадающего списка значения "Да", если указанный критерий реализован в полном объёме, или "Нет", если на момент заполнения мониторинга критерий выполнен частично или не выполнен полностью.</t>
  </si>
  <si>
    <t>9-16, 18-39</t>
  </si>
  <si>
    <t>Введите числовое значение, соответствующее данным о выполнении выделенного критерия мониторинга</t>
  </si>
  <si>
    <t>Графы, выделенные серым цветом,являются недоступными для редактирования. Значения этих показателей высчитаваются автоматически при заполнении смежных строк.</t>
  </si>
  <si>
    <t>Лист "Карта мониторинга"</t>
  </si>
  <si>
    <t>42, 43</t>
  </si>
  <si>
    <t>Предполагается ручное заполнение ячейки с тезисной формулировкой информации, отражающей ответы на вопросы критерия.</t>
  </si>
  <si>
    <t>Общие положения</t>
  </si>
  <si>
    <t>Не выполнено (от общего объёма работ на этапе)</t>
  </si>
  <si>
    <t>Выполнено (от общего объёма работ на этапе)</t>
  </si>
  <si>
    <t>1 год</t>
  </si>
  <si>
    <t>2 год</t>
  </si>
  <si>
    <t xml:space="preserve">Количество проведённых научно-просветительских мероприятий по темам профориентации школьников </t>
  </si>
  <si>
    <t>из них для педагогических работников</t>
  </si>
  <si>
    <t>из них для обучающихся</t>
  </si>
  <si>
    <t xml:space="preserve">Количество разработанных методических, дианостических, информационно-разъяснительных материалов </t>
  </si>
  <si>
    <t>Количество разработанных методических, дианостических, информационно-разъяснительных материалов</t>
  </si>
  <si>
    <t>Количество педагогических работников, прошедших курсы внутришкольного повышения квалификации по теме ресурсного центра</t>
  </si>
  <si>
    <t>Количество</t>
  </si>
  <si>
    <t>%</t>
  </si>
  <si>
    <t>Количество обучающихся, принявших участие в экскурсиях (суммарно)</t>
  </si>
  <si>
    <t>В процентном соотношении к общему числу педагогических работников:</t>
  </si>
  <si>
    <t>В процентном соотношении к общему числу обучающихся::</t>
  </si>
  <si>
    <t>Выполнено</t>
  </si>
  <si>
    <t>Наличие локальных нормативных документов, регламентирующих деятельность ресурсного центра (Положения, приказы)</t>
  </si>
  <si>
    <t>Достигнут планируемый результат</t>
  </si>
  <si>
    <t>Проведена диагностика педагогических кадров ОО</t>
  </si>
  <si>
    <t>Проведены конкурсы по профориентации</t>
  </si>
  <si>
    <t>Создана психолого-педагогическая база данным по реазультатам тестирований</t>
  </si>
  <si>
    <t>Ведется карта мониторинга по проектау</t>
  </si>
  <si>
    <t>Создан план перспективного развития</t>
  </si>
  <si>
    <t>Проведены индивидуальные и групповые консультации с педагогом-психологом</t>
  </si>
  <si>
    <t xml:space="preserve">В полном объёме разработана локальная нормативная база </t>
  </si>
  <si>
    <t>Ведется карта мониторинга по проекту</t>
  </si>
  <si>
    <t>Проведены сессии профессионального ознакомления и профессиональные пробы на базе ОО</t>
  </si>
  <si>
    <t>Проведены сессии профессионального ознакомления и профессиональные пробы на базе организации-партнёра</t>
  </si>
  <si>
    <t>Количество статей/публикаций по теме развития навыков профессионального ориентирования, созданных обучающимися  школы</t>
  </si>
  <si>
    <t>Лист "Итоговые показатели"</t>
  </si>
  <si>
    <t xml:space="preserve">Данная карта мониторинга может служить идеалогической основой для ОО в части осуществления системного контроля реализации профориентационной работы в школе. Обращаем Ваше внимание, что к редактированию доступны только некоторые ячейки листа "Карта мониторинга", при этом информационно-аналитический материал остальных  листов формируется автоматически на основе данных, введённых в доступных графах листа "Карта мониторинга", т.е. изменению не подлежит. </t>
  </si>
  <si>
    <t>Лист "Ежегодная аналитика"</t>
  </si>
  <si>
    <t>ИТОГ</t>
  </si>
  <si>
    <t xml:space="preserve">для педагогических работников </t>
  </si>
  <si>
    <t xml:space="preserve">для обучающихся </t>
  </si>
  <si>
    <t xml:space="preserve">Количество педагогических работников, прошедших курсы внутришкольного повышения квалификации по развитию у школьников навыков профессионального самоопределения </t>
  </si>
  <si>
    <t>2. Диагностико-консультативный блок</t>
  </si>
  <si>
    <t>1. Организационно-методический блок</t>
  </si>
  <si>
    <t>Доля обучающихся, прошедших диагностику профессиональных интересов (входной этап)</t>
  </si>
  <si>
    <t>Доля обучающихся, прошедших диагностику профессиональных интересов (промежуточный этап)</t>
  </si>
  <si>
    <t>Доля обучающихся, прошедших диагностику профессиональных интересов (итоговый этап)</t>
  </si>
  <si>
    <t>Доля обучающихся, прошедших диагностику профессиональных способностей</t>
  </si>
  <si>
    <t>Доля педагогических работников, принявших участие в исследовании профессиональных деффициатов в области развития у обучающихся навыков их профессионального самоопределения</t>
  </si>
  <si>
    <t>3. Информационный блок</t>
  </si>
  <si>
    <t>Коичество обучающихся, прошедших диагностику профессиональных интересов (входной этап)</t>
  </si>
  <si>
    <t>Колво обучающихся, прошедших диагностику профессиональных интересов (промежуточный этап)</t>
  </si>
  <si>
    <t>Колво обучающихся, прошедших диагностику профессиональных интересов (итоговый этап)</t>
  </si>
  <si>
    <t>Колво обучающихся, прошедших диагностику профессиональных способностей</t>
  </si>
  <si>
    <t>Колво педагогических работников, принявших участие в исследовании профессиональных деффициатов в области развития у обучающихся навыков их профессионального самоопределения</t>
  </si>
  <si>
    <t>обучающихся</t>
  </si>
  <si>
    <t>педагогов</t>
  </si>
  <si>
    <t>Средние значения за три года</t>
  </si>
  <si>
    <t>Представляет собой суммарный аналитический отчет по результатам всех лет реализации проекта. Вычисления производятся в автоматизированном режиме на основе сведений, внесенных на лист "Карта мониторинга", и ручному редактированию не подлежат.</t>
  </si>
  <si>
    <t>Представляет собой суммарный аналитический отчет в разрезе каждого года реализации проекта. Вычисления производятся в автоматизированном режиме на основе сведений, внесенных на лист "Карта мониторинга", и ручному редактированию не подлежат.</t>
  </si>
  <si>
    <t>Анализ сведений листа "Итоговые показатели", представляемых в результате автоматического расчёта значений, является актуальным только при заполнении всех граф листа "Карта мониторинга", т.е. по итогам реализации всёх трех лет функционирования проекта.</t>
  </si>
  <si>
    <t>4. Развивающий блок</t>
  </si>
  <si>
    <t>Сессии профессионального ознакомления, проведенные на базе ОО</t>
  </si>
  <si>
    <t>Сессии профессионального ознакомления, проведенные на территории организаций-партнёров</t>
  </si>
  <si>
    <t>Профессиональные пробы, проведенные на базе ОО</t>
  </si>
  <si>
    <t>Профессиональные пробы, проведенные на территории организации-партнёра</t>
  </si>
  <si>
    <t>Мероприятия, проведённые по инициативе Клуба выпускников школы</t>
  </si>
  <si>
    <t>Проведённые конкурсы по темам профориентации</t>
  </si>
  <si>
    <t xml:space="preserve">Обучающиеся, принявшие участие в сессиях профессионального ознакомления на базе ОО </t>
  </si>
  <si>
    <t xml:space="preserve">Обучающихся, принявшие участие в сессиях профессионального ознакомления на территории организаций-партнёров </t>
  </si>
  <si>
    <t xml:space="preserve">Количество обучающихся, принявших участие в профессиональных пробах на базе ОО </t>
  </si>
  <si>
    <t>Количество обучающихся, принявших участие в профессиональных пробах на территории организации-партнёра</t>
  </si>
  <si>
    <t>2021-2022 уч.г.</t>
  </si>
  <si>
    <t>2022-2023 уч.г.</t>
  </si>
  <si>
    <t>2023-2024 уч.г.</t>
  </si>
  <si>
    <t>ИТОГО</t>
  </si>
  <si>
    <t>Доля обучающихся, принявших участие в сессиях профессионального ознакомления на базе ОО (суммарно)</t>
  </si>
  <si>
    <t>Доля обучающихся, принявших участие в сессиях профессионального ознакомления на территории организаций-партнёров (суммарно)</t>
  </si>
  <si>
    <t>Доля обучающихся, принявших участие в профессиональных пробах на базе ОО (суммарно)</t>
  </si>
  <si>
    <t>Доля обучающихся, принявших участие в профессиональных пробах на территории организации-партнёра (суммарно)</t>
  </si>
  <si>
    <t>Доля обучающихся, принявших участие в профориентационных мероприятиях, проведённых по инициативе членов Клуба выпускников</t>
  </si>
  <si>
    <t xml:space="preserve">Доля обучающихся, принявших участие в профориентационных конкурсах </t>
  </si>
  <si>
    <r>
      <t xml:space="preserve">Обучающийся, принявший участие в любом мероприятии в течение трёх лет, считается </t>
    </r>
    <r>
      <rPr>
        <b/>
        <sz val="10"/>
        <color theme="1"/>
        <rFont val="Cambria"/>
        <family val="1"/>
        <charset val="204"/>
        <scheme val="major"/>
      </rPr>
      <t>единожды</t>
    </r>
    <r>
      <rPr>
        <sz val="10"/>
        <color theme="1"/>
        <rFont val="Cambria"/>
        <family val="1"/>
        <charset val="204"/>
        <scheme val="major"/>
      </rPr>
      <t xml:space="preserve"> в первый год своего участия в работе ресурсного центра, т.е. в каждом новом учебном году учитываются лишь вновьприбывшие участники проекта, ранее не задействованные в проводимых мероприятиях.</t>
    </r>
  </si>
  <si>
    <t>Значения, приведённые на рис. 3, 7, рассчитываются на основе средних показателей численности обуачющихся и педагогических работников за три года реализации проекта.</t>
  </si>
  <si>
    <r>
      <t xml:space="preserve">Педагогический работник, принявший участие в любом мероприятии в течение трёх лет, считается </t>
    </r>
    <r>
      <rPr>
        <b/>
        <sz val="10"/>
        <color theme="1"/>
        <rFont val="Cambria"/>
        <family val="1"/>
        <charset val="204"/>
        <scheme val="major"/>
      </rPr>
      <t>единожды</t>
    </r>
    <r>
      <rPr>
        <sz val="10"/>
        <color theme="1"/>
        <rFont val="Cambria"/>
        <family val="1"/>
        <charset val="204"/>
        <scheme val="major"/>
      </rPr>
      <t xml:space="preserve"> в первый год своего участия в работе ресурсного центра, т.е. в каждом новом учебном году учитываются лишь вновьприбывшие участники проекта, ранее не задействованные в проводимых мероприятиях.</t>
    </r>
  </si>
  <si>
    <t>Наличие плана-графика профессиональных проб и сессий профессионального ознакомления</t>
  </si>
  <si>
    <t>Наличие плана-графика внутришкольного повышения квалификации педагогических работников</t>
  </si>
  <si>
    <t>Количество экскурсий, проведённых с целью профессиональной ориентации школьников</t>
  </si>
  <si>
    <t>Количество педагогических работников, принявших участие в исследовании профессиональных дефицитов в области развития у обучающихся навыков их профессионального самоопределения</t>
  </si>
  <si>
    <t>Количество продуктов проектно-исследовательской деятельности школьников в области профессионального ориентирования</t>
  </si>
  <si>
    <t>Количество разработанных методических, диагностических, информационно-разъяснительных материалов по теме ресурсного центра</t>
  </si>
  <si>
    <t xml:space="preserve">     в процентном соотношению к общему числу педагогических работников</t>
  </si>
  <si>
    <t xml:space="preserve">     в процентном соотношению к общему числу обучающихся</t>
  </si>
  <si>
    <t>Количество родительских собраний по темам будущего профессионального выбора школьников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</si>
</sst>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81"/>
      <name val="Cambria"/>
      <family val="1"/>
      <charset val="204"/>
      <scheme val="major"/>
    </font>
    <font>
      <sz val="11"/>
      <color theme="1"/>
      <name val="Bahnschrift Light Condensed"/>
      <family val="2"/>
      <charset val="204"/>
    </font>
    <font>
      <sz val="11"/>
      <color theme="1"/>
      <name val="Bahnschrift SemiLight Condensed"/>
      <family val="2"/>
      <charset val="204"/>
    </font>
    <font>
      <sz val="11"/>
      <color theme="1"/>
      <name val="Candara"/>
      <family val="2"/>
      <charset val="204"/>
    </font>
    <font>
      <sz val="11"/>
      <color rgb="FFFF0000"/>
      <name val="Candara"/>
      <family val="2"/>
      <charset val="204"/>
    </font>
    <font>
      <b/>
      <sz val="11"/>
      <color theme="1"/>
      <name val="Candara"/>
      <family val="2"/>
      <charset val="204"/>
    </font>
    <font>
      <b/>
      <sz val="11"/>
      <color theme="1"/>
      <name val="Bahnschrift Light Condensed"/>
      <family val="2"/>
      <charset val="204"/>
    </font>
    <font>
      <b/>
      <sz val="12"/>
      <color theme="1"/>
      <name val="Candara"/>
      <family val="2"/>
      <charset val="204"/>
    </font>
    <font>
      <b/>
      <i/>
      <sz val="11"/>
      <color theme="1"/>
      <name val="Candara"/>
      <family val="2"/>
      <charset val="204"/>
    </font>
    <font>
      <b/>
      <sz val="10"/>
      <color theme="1"/>
      <name val="Candara"/>
      <family val="2"/>
      <charset val="204"/>
    </font>
    <font>
      <sz val="11"/>
      <color theme="1"/>
      <name val="Bahnschrift SemiLight"/>
      <family val="2"/>
      <charset val="204"/>
    </font>
    <font>
      <sz val="11"/>
      <color theme="1"/>
      <name val="Bahnschrift SemiBold"/>
      <family val="2"/>
      <charset val="204"/>
    </font>
    <font>
      <i/>
      <sz val="7"/>
      <color theme="1"/>
      <name val="Bahnschrift SemiLight"/>
      <family val="2"/>
      <charset val="204"/>
    </font>
    <font>
      <i/>
      <sz val="8"/>
      <color theme="1"/>
      <name val="Bahnschrift Light SemiCondensed"/>
      <family val="2"/>
      <charset val="204"/>
    </font>
    <font>
      <sz val="8"/>
      <color theme="1"/>
      <name val="Bahnschrift Light SemiCondensed"/>
      <family val="2"/>
      <charset val="204"/>
    </font>
    <font>
      <b/>
      <sz val="7"/>
      <color theme="1"/>
      <name val="Bahnschrift SemiLight"/>
      <family val="2"/>
      <charset val="204"/>
    </font>
    <font>
      <sz val="8"/>
      <color theme="1"/>
      <name val="Bahnschrift SemiBold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7"/>
      <color theme="1"/>
      <name val="Bahnschrift SemiLight Condensed"/>
      <family val="2"/>
      <charset val="204"/>
    </font>
    <font>
      <sz val="7"/>
      <color theme="1"/>
      <name val="Bahnschrift Light Condensed"/>
      <family val="2"/>
      <charset val="204"/>
    </font>
    <font>
      <sz val="7"/>
      <color theme="1"/>
      <name val="Calibri"/>
      <family val="2"/>
      <charset val="204"/>
      <scheme val="minor"/>
    </font>
    <font>
      <b/>
      <sz val="7"/>
      <color theme="1"/>
      <name val="Bahnschrift SemiCondensed"/>
      <family val="2"/>
      <charset val="204"/>
    </font>
    <font>
      <i/>
      <sz val="7"/>
      <name val="Bahnschrift SemiLight"/>
      <family val="2"/>
      <charset val="204"/>
    </font>
    <font>
      <i/>
      <sz val="8"/>
      <name val="Bahnschrift Light SemiCondensed"/>
      <family val="2"/>
      <charset val="204"/>
    </font>
    <font>
      <sz val="8"/>
      <name val="Bahnschrift SemiBold"/>
      <family val="2"/>
      <charset val="204"/>
    </font>
    <font>
      <sz val="11"/>
      <name val="Calibri"/>
      <family val="2"/>
      <charset val="204"/>
      <scheme val="minor"/>
    </font>
    <font>
      <sz val="8"/>
      <name val="Bahnschrift Light SemiCondensed"/>
      <family val="2"/>
      <charset val="204"/>
    </font>
    <font>
      <sz val="11"/>
      <name val="Bahnschrift SemiBold"/>
      <family val="2"/>
      <charset val="204"/>
    </font>
    <font>
      <b/>
      <sz val="7"/>
      <name val="Bahnschrift SemiLight"/>
      <family val="2"/>
      <charset val="204"/>
    </font>
    <font>
      <b/>
      <sz val="7"/>
      <name val="Bahnschrift SemiLight Condensed"/>
      <family val="2"/>
      <charset val="204"/>
    </font>
    <font>
      <b/>
      <sz val="12"/>
      <color theme="1"/>
      <name val="Bahnschrift SemiCondensed"/>
      <family val="2"/>
      <charset val="204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5FDF6"/>
        <bgColor indexed="64"/>
      </patternFill>
    </fill>
    <fill>
      <patternFill patternType="solid">
        <fgColor rgb="FFEBFE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AEAE"/>
        <bgColor indexed="64"/>
      </patternFill>
    </fill>
    <fill>
      <patternFill patternType="solid">
        <fgColor rgb="FFD2FCFE"/>
        <bgColor indexed="64"/>
      </patternFill>
    </fill>
    <fill>
      <patternFill patternType="solid">
        <fgColor rgb="FFC8FFB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0" xfId="0" applyFont="1" applyProtection="1">
      <protection locked="0"/>
    </xf>
    <xf numFmtId="0" fontId="5" fillId="0" borderId="0" xfId="0" applyFont="1" applyBorder="1" applyAlignment="1" applyProtection="1">
      <alignment vertical="center" wrapText="1"/>
    </xf>
    <xf numFmtId="0" fontId="5" fillId="0" borderId="12" xfId="0" applyFont="1" applyBorder="1" applyAlignment="1" applyProtection="1">
      <alignment vertical="center" wrapText="1"/>
    </xf>
    <xf numFmtId="0" fontId="5" fillId="0" borderId="10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5" fillId="0" borderId="5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 wrapText="1"/>
    </xf>
    <xf numFmtId="0" fontId="5" fillId="0" borderId="13" xfId="0" applyFont="1" applyBorder="1" applyAlignment="1" applyProtection="1">
      <alignment vertical="center" wrapText="1"/>
    </xf>
    <xf numFmtId="0" fontId="5" fillId="0" borderId="3" xfId="0" applyFont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9" xfId="0" applyFont="1" applyFill="1" applyBorder="1" applyAlignment="1" applyProtection="1">
      <alignment vertical="center" wrapText="1"/>
    </xf>
    <xf numFmtId="0" fontId="5" fillId="6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0" fillId="0" borderId="0" xfId="0" applyAlignment="1">
      <alignment wrapText="1"/>
    </xf>
    <xf numFmtId="0" fontId="4" fillId="2" borderId="14" xfId="0" applyFont="1" applyFill="1" applyBorder="1" applyAlignment="1">
      <alignment horizontal="center" vertical="center" wrapText="1"/>
    </xf>
    <xf numFmtId="9" fontId="0" fillId="0" borderId="0" xfId="1" applyFont="1"/>
    <xf numFmtId="9" fontId="0" fillId="0" borderId="0" xfId="0" applyNumberFormat="1"/>
    <xf numFmtId="0" fontId="12" fillId="0" borderId="0" xfId="0" applyFont="1" applyAlignment="1">
      <alignment wrapText="1"/>
    </xf>
    <xf numFmtId="9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wrapText="1"/>
    </xf>
    <xf numFmtId="0" fontId="3" fillId="0" borderId="0" xfId="0" applyFont="1"/>
    <xf numFmtId="0" fontId="15" fillId="0" borderId="0" xfId="0" applyFont="1" applyAlignment="1">
      <alignment horizontal="center" wrapText="1"/>
    </xf>
    <xf numFmtId="9" fontId="16" fillId="0" borderId="0" xfId="0" applyNumberFormat="1" applyFont="1" applyAlignment="1">
      <alignment horizontal="right" vertical="center"/>
    </xf>
    <xf numFmtId="0" fontId="3" fillId="0" borderId="0" xfId="0" applyFont="1" applyAlignment="1">
      <alignment wrapText="1"/>
    </xf>
    <xf numFmtId="9" fontId="17" fillId="0" borderId="0" xfId="0" applyNumberFormat="1" applyFont="1" applyAlignment="1">
      <alignment horizontal="center" vertical="center"/>
    </xf>
    <xf numFmtId="9" fontId="18" fillId="0" borderId="0" xfId="0" applyNumberFormat="1" applyFont="1" applyAlignment="1">
      <alignment horizontal="center"/>
    </xf>
    <xf numFmtId="9" fontId="18" fillId="0" borderId="0" xfId="0" applyNumberFormat="1" applyFont="1"/>
    <xf numFmtId="0" fontId="18" fillId="0" borderId="0" xfId="0" applyFont="1" applyAlignment="1">
      <alignment horizontal="center"/>
    </xf>
    <xf numFmtId="0" fontId="13" fillId="0" borderId="0" xfId="0" applyFont="1"/>
    <xf numFmtId="0" fontId="3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9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wrapText="1"/>
    </xf>
    <xf numFmtId="0" fontId="21" fillId="0" borderId="0" xfId="0" applyFont="1" applyAlignment="1"/>
    <xf numFmtId="0" fontId="22" fillId="0" borderId="0" xfId="0" applyFont="1"/>
    <xf numFmtId="0" fontId="21" fillId="0" borderId="0" xfId="0" applyFont="1"/>
    <xf numFmtId="0" fontId="3" fillId="0" borderId="1" xfId="0" applyFont="1" applyBorder="1" applyAlignment="1">
      <alignment wrapText="1"/>
    </xf>
    <xf numFmtId="0" fontId="19" fillId="0" borderId="0" xfId="0" applyFont="1"/>
    <xf numFmtId="9" fontId="23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wrapText="1"/>
    </xf>
    <xf numFmtId="9" fontId="26" fillId="0" borderId="0" xfId="0" applyNumberFormat="1" applyFont="1" applyAlignment="1">
      <alignment horizontal="center"/>
    </xf>
    <xf numFmtId="9" fontId="26" fillId="0" borderId="0" xfId="0" applyNumberFormat="1" applyFont="1"/>
    <xf numFmtId="0" fontId="27" fillId="0" borderId="0" xfId="0" applyFont="1"/>
    <xf numFmtId="9" fontId="28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center"/>
    </xf>
    <xf numFmtId="0" fontId="29" fillId="0" borderId="0" xfId="0" applyFont="1"/>
    <xf numFmtId="0" fontId="24" fillId="0" borderId="0" xfId="0" applyFont="1" applyAlignment="1">
      <alignment vertical="center"/>
    </xf>
    <xf numFmtId="0" fontId="24" fillId="0" borderId="0" xfId="0" applyFont="1" applyAlignment="1">
      <alignment wrapText="1"/>
    </xf>
    <xf numFmtId="9" fontId="30" fillId="0" borderId="0" xfId="0" applyNumberFormat="1" applyFont="1" applyAlignment="1">
      <alignment horizontal="center" vertical="center"/>
    </xf>
    <xf numFmtId="9" fontId="31" fillId="0" borderId="0" xfId="0" applyNumberFormat="1" applyFont="1" applyAlignment="1">
      <alignment horizontal="center" vertical="center"/>
    </xf>
    <xf numFmtId="0" fontId="0" fillId="0" borderId="15" xfId="0" applyBorder="1"/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0" fillId="0" borderId="0" xfId="0" applyNumberFormat="1"/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 wrapText="1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35" fillId="0" borderId="18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2" borderId="18" xfId="0" applyFont="1" applyFill="1" applyBorder="1" applyAlignment="1">
      <alignment horizontal="center" vertical="center" wrapText="1"/>
    </xf>
    <xf numFmtId="0" fontId="5" fillId="0" borderId="0" xfId="0" applyFont="1" applyProtection="1"/>
    <xf numFmtId="0" fontId="10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2" borderId="18" xfId="0" applyFont="1" applyFill="1" applyBorder="1" applyAlignment="1" applyProtection="1">
      <alignment vertical="center" wrapText="1"/>
    </xf>
    <xf numFmtId="9" fontId="4" fillId="2" borderId="18" xfId="1" applyFont="1" applyFill="1" applyBorder="1" applyAlignment="1" applyProtection="1">
      <alignment horizontal="center" vertical="center" wrapText="1"/>
    </xf>
    <xf numFmtId="9" fontId="3" fillId="2" borderId="18" xfId="1" applyFont="1" applyFill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vertical="center" wrapText="1"/>
    </xf>
    <xf numFmtId="0" fontId="3" fillId="2" borderId="18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vertical="center" wrapText="1"/>
    </xf>
    <xf numFmtId="0" fontId="36" fillId="0" borderId="18" xfId="0" applyFont="1" applyBorder="1" applyAlignment="1">
      <alignment horizontal="center" wrapText="1"/>
    </xf>
    <xf numFmtId="0" fontId="36" fillId="11" borderId="18" xfId="0" applyFont="1" applyFill="1" applyBorder="1" applyAlignment="1">
      <alignment horizontal="center" wrapText="1"/>
    </xf>
    <xf numFmtId="0" fontId="36" fillId="5" borderId="18" xfId="0" applyFont="1" applyFill="1" applyBorder="1" applyAlignment="1">
      <alignment horizontal="center" wrapText="1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36" fillId="10" borderId="18" xfId="0" applyFont="1" applyFill="1" applyBorder="1" applyAlignment="1">
      <alignment horizontal="center"/>
    </xf>
    <xf numFmtId="0" fontId="33" fillId="9" borderId="17" xfId="0" applyFont="1" applyFill="1" applyBorder="1" applyAlignment="1">
      <alignment horizontal="center" wrapText="1"/>
    </xf>
    <xf numFmtId="0" fontId="33" fillId="0" borderId="15" xfId="0" applyFont="1" applyBorder="1" applyAlignment="1">
      <alignment horizont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10" fillId="5" borderId="18" xfId="0" applyFont="1" applyFill="1" applyBorder="1" applyAlignment="1" applyProtection="1">
      <alignment horizontal="center" vertical="center" wrapText="1"/>
    </xf>
    <xf numFmtId="0" fontId="9" fillId="3" borderId="18" xfId="0" applyFont="1" applyFill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/>
    </xf>
    <xf numFmtId="0" fontId="7" fillId="0" borderId="18" xfId="0" applyFont="1" applyBorder="1" applyAlignment="1" applyProtection="1">
      <alignment horizontal="left"/>
    </xf>
    <xf numFmtId="0" fontId="11" fillId="3" borderId="18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32" fillId="9" borderId="16" xfId="0" applyFont="1" applyFill="1" applyBorder="1" applyAlignment="1">
      <alignment horizontal="center" vertical="center"/>
    </xf>
    <xf numFmtId="0" fontId="0" fillId="8" borderId="0" xfId="0" applyFill="1" applyAlignment="1">
      <alignment horizontal="center"/>
    </xf>
  </cellXfs>
  <cellStyles count="2">
    <cellStyle name="Обычный" xfId="0" builtinId="0"/>
    <cellStyle name="Процентный" xfId="1" builtinId="5"/>
  </cellStyles>
  <dxfs count="49">
    <dxf>
      <fill>
        <patternFill>
          <bgColor rgb="FFCCFF99"/>
        </patternFill>
      </fill>
    </dxf>
    <dxf>
      <fill>
        <patternFill>
          <bgColor rgb="FFFF9900"/>
        </patternFill>
      </fill>
    </dxf>
    <dxf>
      <fill>
        <patternFill>
          <bgColor rgb="FFCCFF99"/>
        </patternFill>
      </fill>
    </dxf>
    <dxf>
      <fill>
        <patternFill>
          <bgColor rgb="FFFF9900"/>
        </patternFill>
      </fill>
    </dxf>
    <dxf>
      <fill>
        <patternFill>
          <bgColor rgb="FFCCFF99"/>
        </patternFill>
      </fill>
    </dxf>
    <dxf>
      <fill>
        <patternFill>
          <bgColor rgb="FFFF9900"/>
        </patternFill>
      </fill>
    </dxf>
    <dxf>
      <fill>
        <patternFill>
          <bgColor rgb="FFCCFF99"/>
        </patternFill>
      </fill>
    </dxf>
    <dxf>
      <fill>
        <patternFill>
          <bgColor rgb="FFFF9900"/>
        </patternFill>
      </fill>
    </dxf>
    <dxf>
      <fill>
        <patternFill>
          <bgColor rgb="FFCCFF99"/>
        </patternFill>
      </fill>
    </dxf>
    <dxf>
      <fill>
        <patternFill>
          <bgColor rgb="FFFF9900"/>
        </patternFill>
      </fill>
    </dxf>
    <dxf>
      <fill>
        <patternFill>
          <bgColor rgb="FFCCFF99"/>
        </patternFill>
      </fill>
    </dxf>
    <dxf>
      <fill>
        <patternFill>
          <bgColor rgb="FFFF9900"/>
        </patternFill>
      </fill>
    </dxf>
    <dxf>
      <fill>
        <patternFill>
          <bgColor rgb="FFCCFF99"/>
        </patternFill>
      </fill>
    </dxf>
    <dxf>
      <fill>
        <patternFill>
          <bgColor rgb="FFFF9900"/>
        </patternFill>
      </fill>
    </dxf>
    <dxf>
      <fill>
        <patternFill>
          <bgColor rgb="FFCCFF99"/>
        </patternFill>
      </fill>
    </dxf>
    <dxf>
      <fill>
        <patternFill>
          <bgColor rgb="FFFF9900"/>
        </patternFill>
      </fill>
    </dxf>
    <dxf>
      <fill>
        <patternFill>
          <bgColor rgb="FFCCFF99"/>
        </patternFill>
      </fill>
    </dxf>
    <dxf>
      <fill>
        <patternFill>
          <bgColor rgb="FFFF9900"/>
        </patternFill>
      </fill>
    </dxf>
    <dxf>
      <fill>
        <patternFill>
          <bgColor rgb="FFCCFF99"/>
        </patternFill>
      </fill>
    </dxf>
    <dxf>
      <fill>
        <patternFill>
          <bgColor rgb="FFFF9900"/>
        </patternFill>
      </fill>
    </dxf>
    <dxf>
      <fill>
        <patternFill>
          <bgColor rgb="FFCCFF99"/>
        </patternFill>
      </fill>
    </dxf>
    <dxf>
      <fill>
        <patternFill>
          <bgColor rgb="FFFF9900"/>
        </patternFill>
      </fill>
    </dxf>
    <dxf>
      <fill>
        <patternFill>
          <bgColor rgb="FFCCFF99"/>
        </patternFill>
      </fill>
    </dxf>
    <dxf>
      <fill>
        <patternFill>
          <bgColor rgb="FFFF9900"/>
        </patternFill>
      </fill>
    </dxf>
    <dxf>
      <fill>
        <patternFill>
          <bgColor rgb="FFCCFF99"/>
        </patternFill>
      </fill>
    </dxf>
    <dxf>
      <fill>
        <patternFill>
          <bgColor rgb="FFFF9900"/>
        </patternFill>
      </fill>
    </dxf>
    <dxf>
      <fill>
        <patternFill>
          <bgColor rgb="FFCCFF99"/>
        </patternFill>
      </fill>
    </dxf>
    <dxf>
      <fill>
        <patternFill>
          <bgColor rgb="FFFF9900"/>
        </patternFill>
      </fill>
    </dxf>
    <dxf>
      <fill>
        <patternFill>
          <bgColor rgb="FFCCFF99"/>
        </patternFill>
      </fill>
    </dxf>
    <dxf>
      <fill>
        <patternFill>
          <bgColor rgb="FFFF9900"/>
        </patternFill>
      </fill>
    </dxf>
    <dxf>
      <fill>
        <patternFill>
          <bgColor rgb="FFCCFF99"/>
        </patternFill>
      </fill>
    </dxf>
    <dxf>
      <fill>
        <patternFill>
          <bgColor rgb="FFFF9900"/>
        </patternFill>
      </fill>
    </dxf>
    <dxf>
      <fill>
        <patternFill>
          <bgColor rgb="FFCCFF99"/>
        </patternFill>
      </fill>
    </dxf>
    <dxf>
      <fill>
        <patternFill>
          <bgColor rgb="FFFF9900"/>
        </patternFill>
      </fill>
    </dxf>
    <dxf>
      <fill>
        <patternFill>
          <bgColor rgb="FFCCFF99"/>
        </patternFill>
      </fill>
    </dxf>
    <dxf>
      <fill>
        <patternFill>
          <bgColor rgb="FFFF9900"/>
        </patternFill>
      </fill>
    </dxf>
    <dxf>
      <fill>
        <patternFill>
          <bgColor rgb="FFCCFF99"/>
        </patternFill>
      </fill>
    </dxf>
    <dxf>
      <fill>
        <patternFill>
          <bgColor rgb="FFFF9900"/>
        </patternFill>
      </fill>
    </dxf>
    <dxf>
      <fill>
        <patternFill>
          <bgColor rgb="FFCCFF99"/>
        </patternFill>
      </fill>
    </dxf>
    <dxf>
      <fill>
        <patternFill>
          <bgColor rgb="FFFF9900"/>
        </patternFill>
      </fill>
    </dxf>
    <dxf>
      <fill>
        <patternFill>
          <bgColor rgb="FFCCFF99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CCFF99"/>
        </patternFill>
      </fill>
    </dxf>
    <dxf>
      <fill>
        <patternFill>
          <bgColor rgb="FFFF9900"/>
        </patternFill>
      </fill>
    </dxf>
    <dxf>
      <fill>
        <patternFill>
          <bgColor rgb="FFCCFF99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CCFF99"/>
        </patternFill>
      </fill>
    </dxf>
  </dxfs>
  <tableStyles count="0" defaultTableStyle="TableStyleMedium9" defaultPivotStyle="PivotStyleLight16"/>
  <colors>
    <mruColors>
      <color rgb="FF50B020"/>
      <color rgb="FF6FE76F"/>
      <color rgb="FFF05510"/>
      <color rgb="FFF0AEAE"/>
      <color rgb="FFC8FFB9"/>
      <color rgb="FFFFFFCC"/>
      <color rgb="FFD2FCFE"/>
      <color rgb="FF642064"/>
      <color rgb="FF9A2404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Количественный состав участников диагностико-консультационного и информационно этапов проекта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служебный!$A$17:$A$25</c:f>
              <c:strCache>
                <c:ptCount val="9"/>
                <c:pt idx="0">
                  <c:v>Количество обучающихся, прошедших диагностику профессиональных интересов (входной этап)</c:v>
                </c:pt>
                <c:pt idx="1">
                  <c:v>Количество обучающихся, прошедших диагностику профессиональных интересов (промежуточный этап)</c:v>
                </c:pt>
                <c:pt idx="2">
                  <c:v>Количество обучающихся, прошедших диагностику профессиональных интересов (итоговый этап)</c:v>
                </c:pt>
                <c:pt idx="3">
                  <c:v>Количество обучающихся, прошедших диагностику профессиональных способностей</c:v>
                </c:pt>
                <c:pt idx="4">
                  <c:v>Количество педагогических работников, принявших участие в исследовании профессиональных деффициатов в области развития у обучающихся навыков их профессионального самоопределения</c:v>
                </c:pt>
                <c:pt idx="5">
                  <c:v>Количество методических рекомендаций, данных педагогам по результатам диагностики</c:v>
                </c:pt>
                <c:pt idx="6">
                  <c:v>Количество обучающихся, принявших участие в экскурсиях (суммарно)</c:v>
                </c:pt>
                <c:pt idx="7">
                  <c:v>Количество родительский собраний по темам будущего профессионального выбора школьников</c:v>
                </c:pt>
                <c:pt idx="8">
                  <c:v>Количество статей/публикаций по теме развития навыков профессионального ориентирования у обучающихся  школы</c:v>
                </c:pt>
              </c:strCache>
            </c:strRef>
          </c:cat>
          <c:val>
            <c:numRef>
              <c:f>служебный!$B$17:$B$25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A9-4FA8-AEBC-16609D8D2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9673984"/>
        <c:axId val="79675776"/>
      </c:barChart>
      <c:catAx>
        <c:axId val="79673984"/>
        <c:scaling>
          <c:orientation val="minMax"/>
        </c:scaling>
        <c:delete val="0"/>
        <c:axPos val="l"/>
        <c:majorGridlines>
          <c:spPr>
            <a:ln>
              <a:solidFill>
                <a:srgbClr val="8064A2">
                  <a:lumMod val="60000"/>
                  <a:lumOff val="40000"/>
                </a:srgbClr>
              </a:solidFill>
            </a:ln>
          </c:spPr>
        </c:majorGridlines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Bahnschrift Light Condensed" pitchFamily="34" charset="0"/>
              </a:defRPr>
            </a:pPr>
            <a:endParaRPr lang="ru-RU"/>
          </a:p>
        </c:txPr>
        <c:crossAx val="79675776"/>
        <c:crosses val="autoZero"/>
        <c:auto val="1"/>
        <c:lblAlgn val="ctr"/>
        <c:lblOffset val="100"/>
        <c:noMultiLvlLbl val="0"/>
      </c:catAx>
      <c:valAx>
        <c:axId val="796757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9673984"/>
        <c:crosses val="autoZero"/>
        <c:crossBetween val="between"/>
      </c:valAx>
      <c:spPr>
        <a:ln>
          <a:solidFill>
            <a:schemeClr val="accent4">
              <a:lumMod val="60000"/>
              <a:lumOff val="40000"/>
            </a:schemeClr>
          </a:solidFill>
        </a:ln>
      </c:spPr>
    </c:plotArea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Bahnschrift SemiLight" pitchFamily="34" charset="0"/>
        </a:defRPr>
      </a:pPr>
      <a:endParaRPr lang="ru-RU"/>
    </a:p>
  </c:txPr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Bahnschrift SemiLight" pitchFamily="34" charset="0"/>
              </a:defRPr>
            </a:pPr>
            <a:r>
              <a:rPr lang="ru-RU" sz="1200">
                <a:latin typeface="Bahnschrift SemiLight" pitchFamily="34" charset="0"/>
              </a:rPr>
              <a:t>Анализ работы на нормативно-правовом этапе проекта</a:t>
            </a:r>
          </a:p>
        </c:rich>
      </c:tx>
      <c:overlay val="0"/>
    </c:title>
    <c:autoTitleDeleted val="0"/>
    <c:view3D>
      <c:rotX val="30"/>
      <c:rotY val="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служебный!$D$6:$D$7</c:f>
              <c:strCache>
                <c:ptCount val="2"/>
                <c:pt idx="0">
                  <c:v>Выполнено (от общего объёма работ на этапе)</c:v>
                </c:pt>
                <c:pt idx="1">
                  <c:v>Не выполнено (от общего объёма работ на этапе)</c:v>
                </c:pt>
              </c:strCache>
            </c:strRef>
          </c:cat>
          <c:val>
            <c:numRef>
              <c:f>служебный!$E$6:$E$7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16-4C88-A728-5AA2135AC75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1844854944462768"/>
          <c:y val="0.47888808184157283"/>
          <c:w val="0.36330049998503139"/>
          <c:h val="0.34379791211755018"/>
        </c:manualLayout>
      </c:layout>
      <c:overlay val="0"/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Bahnschrift Light Condensed" pitchFamily="34" charset="0"/>
        </a:defRPr>
      </a:pPr>
      <a:endParaRPr lang="ru-RU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ru-RU" sz="1200">
                <a:latin typeface="Bahnschrift SemiLight" pitchFamily="34" charset="0"/>
              </a:rPr>
              <a:t>Реализация мероприятий организационно-методического этапа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служебный!$D$10:$D$14</c:f>
              <c:strCache>
                <c:ptCount val="5"/>
                <c:pt idx="0">
                  <c:v>из них для педагогических работников</c:v>
                </c:pt>
                <c:pt idx="1">
                  <c:v>из них для обучающихся</c:v>
                </c:pt>
                <c:pt idx="2">
                  <c:v>Количество проведённых научно-просветительских мероприятий по темам профориентации школьников </c:v>
                </c:pt>
                <c:pt idx="3">
                  <c:v>Количество педагогических работников, прошедших курсы внутришкольного повышения квалификации по теме ресурсного центра</c:v>
                </c:pt>
                <c:pt idx="4">
                  <c:v>Количество разработанных методических, дианостических, информационно-разъяснительных материалов</c:v>
                </c:pt>
              </c:strCache>
            </c:strRef>
          </c:cat>
          <c:val>
            <c:numRef>
              <c:f>служебный!$E$10:$E$14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31-4307-A3A7-72C51A6BAF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01820672"/>
        <c:axId val="101830656"/>
        <c:axId val="0"/>
      </c:bar3DChart>
      <c:catAx>
        <c:axId val="10182067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ru-RU"/>
          </a:p>
        </c:txPr>
        <c:crossAx val="101830656"/>
        <c:crosses val="autoZero"/>
        <c:auto val="1"/>
        <c:lblAlgn val="ctr"/>
        <c:lblOffset val="60"/>
        <c:tickLblSkip val="1"/>
        <c:noMultiLvlLbl val="0"/>
      </c:catAx>
      <c:valAx>
        <c:axId val="101830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1820672"/>
        <c:crosses val="autoZero"/>
        <c:crossBetween val="between"/>
      </c:valAx>
    </c:plotArea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Bahnschrift Light Condensed" pitchFamily="34" charset="0"/>
        </a:defRPr>
      </a:pPr>
      <a:endParaRPr lang="ru-RU"/>
    </a:p>
  </c:txPr>
  <c:printSettings>
    <c:headerFooter/>
    <c:pageMargins b="0.75000000000000133" l="0.70000000000000062" r="0.70000000000000062" t="0.75000000000000133" header="0.30000000000000032" footer="0.30000000000000032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Количественный и качественный анализ реализации развивающего этапа проекта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7882783899937136E-2"/>
          <c:y val="0.24222010649632308"/>
          <c:w val="0.43000699693937644"/>
          <c:h val="0.56926607282769659"/>
        </c:manualLayout>
      </c:layout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служебный!$D$27:$D$32</c:f>
              <c:strCache>
                <c:ptCount val="6"/>
                <c:pt idx="0">
                  <c:v>Количество обучающихся, принявших участие в сессиях профессионального ознакомления на базе ОО (суммарно)</c:v>
                </c:pt>
                <c:pt idx="1">
                  <c:v>Количество обучающихся, принявших участие в сессиях профессионального ознакомления на территории организаций-партнёров (суммарно)</c:v>
                </c:pt>
                <c:pt idx="2">
                  <c:v>Количество обучающихся, принявших участие в профессиональных пробах на базе ОО (суммарно)</c:v>
                </c:pt>
                <c:pt idx="3">
                  <c:v>Количество обучающихся, принявших участие в профессиональных пробах на территории организации-партнёра (суммарно)</c:v>
                </c:pt>
                <c:pt idx="4">
                  <c:v>Количество обучающихся, принявших участие в профориентационных мероприятиях, проведённых по инициативе членов Клуба выпускников</c:v>
                </c:pt>
                <c:pt idx="5">
                  <c:v>Количество обучающихся, принявших участие в профориентационных конкурсах </c:v>
                </c:pt>
              </c:strCache>
            </c:strRef>
          </c:cat>
          <c:val>
            <c:numRef>
              <c:f>служебный!$E$27:$E$32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3F-4DE8-A38F-FB853EFD6BA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44860254379526032"/>
          <c:y val="0.21326781370074141"/>
          <c:w val="0.53652944782714396"/>
          <c:h val="0.70549232524019234"/>
        </c:manualLayout>
      </c:layout>
      <c:overlay val="0"/>
      <c:txPr>
        <a:bodyPr/>
        <a:lstStyle/>
        <a:p>
          <a:pPr>
            <a:defRPr sz="800">
              <a:latin typeface="Bahnschrift Light Condensed" pitchFamily="34" charset="0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800">
          <a:latin typeface="Bahnschrift SemiLight" pitchFamily="34" charset="0"/>
        </a:defRPr>
      </a:pPr>
      <a:endParaRPr lang="ru-RU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Количественный состав участников диагностико-консультационного и информационно этапов проекта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служебный!$A$17:$A$25</c:f>
              <c:strCache>
                <c:ptCount val="9"/>
                <c:pt idx="0">
                  <c:v>Количество обучающихся, прошедших диагностику профессиональных интересов (входной этап)</c:v>
                </c:pt>
                <c:pt idx="1">
                  <c:v>Количество обучающихся, прошедших диагностику профессиональных интересов (промежуточный этап)</c:v>
                </c:pt>
                <c:pt idx="2">
                  <c:v>Количество обучающихся, прошедших диагностику профессиональных интересов (итоговый этап)</c:v>
                </c:pt>
                <c:pt idx="3">
                  <c:v>Количество обучающихся, прошедших диагностику профессиональных способностей</c:v>
                </c:pt>
                <c:pt idx="4">
                  <c:v>Количество педагогических работников, принявших участие в исследовании профессиональных деффициатов в области развития у обучающихся навыков их профессионального самоопределения</c:v>
                </c:pt>
                <c:pt idx="5">
                  <c:v>Количество методических рекомендаций, данных педагогам по результатам диагностики</c:v>
                </c:pt>
                <c:pt idx="6">
                  <c:v>Количество обучающихся, принявших участие в экскурсиях (суммарно)</c:v>
                </c:pt>
                <c:pt idx="7">
                  <c:v>Количество родительский собраний по темам будущего профессионального выбора школьников</c:v>
                </c:pt>
                <c:pt idx="8">
                  <c:v>Количество статей/публикаций по теме развития навыков профессионального ориентирования у обучающихся  школы</c:v>
                </c:pt>
              </c:strCache>
            </c:strRef>
          </c:cat>
          <c:val>
            <c:numRef>
              <c:f>служебный!$B$17:$B$25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2F-4B32-94EF-A5CAB73BF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01891072"/>
        <c:axId val="101909248"/>
      </c:barChart>
      <c:catAx>
        <c:axId val="101891072"/>
        <c:scaling>
          <c:orientation val="minMax"/>
        </c:scaling>
        <c:delete val="0"/>
        <c:axPos val="l"/>
        <c:majorGridlines>
          <c:spPr>
            <a:ln>
              <a:solidFill>
                <a:srgbClr val="8064A2">
                  <a:lumMod val="60000"/>
                  <a:lumOff val="40000"/>
                </a:srgbClr>
              </a:solidFill>
            </a:ln>
          </c:spPr>
        </c:majorGridlines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Bahnschrift Light Condensed" pitchFamily="34" charset="0"/>
              </a:defRPr>
            </a:pPr>
            <a:endParaRPr lang="ru-RU"/>
          </a:p>
        </c:txPr>
        <c:crossAx val="101909248"/>
        <c:crosses val="autoZero"/>
        <c:auto val="1"/>
        <c:lblAlgn val="ctr"/>
        <c:lblOffset val="100"/>
        <c:noMultiLvlLbl val="0"/>
      </c:catAx>
      <c:valAx>
        <c:axId val="1019092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1891072"/>
        <c:crosses val="autoZero"/>
        <c:crossBetween val="between"/>
      </c:valAx>
      <c:spPr>
        <a:ln>
          <a:solidFill>
            <a:schemeClr val="accent4">
              <a:lumMod val="60000"/>
              <a:lumOff val="40000"/>
            </a:schemeClr>
          </a:solidFill>
        </a:ln>
      </c:spPr>
    </c:plotArea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Bahnschrift SemiLight" pitchFamily="34" charset="0"/>
        </a:defRPr>
      </a:pPr>
      <a:endParaRPr lang="ru-RU"/>
    </a:p>
  </c:txPr>
  <c:printSettings>
    <c:headerFooter/>
    <c:pageMargins b="0.75000000000000189" l="0.70000000000000062" r="0.70000000000000062" t="0.75000000000000189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Bahnschrift SemiLight" pitchFamily="34" charset="0"/>
              </a:defRPr>
            </a:pPr>
            <a:r>
              <a:rPr lang="ru-RU" sz="1200">
                <a:latin typeface="Bahnschrift SemiLight" pitchFamily="34" charset="0"/>
              </a:rPr>
              <a:t>Анализ работы на нормативно-правовом этапе проекта</a:t>
            </a:r>
          </a:p>
        </c:rich>
      </c:tx>
      <c:overlay val="0"/>
    </c:title>
    <c:autoTitleDeleted val="0"/>
    <c:view3D>
      <c:rotX val="30"/>
      <c:rotY val="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служебный!$A$6:$A$7</c:f>
              <c:strCache>
                <c:ptCount val="2"/>
                <c:pt idx="0">
                  <c:v>Выполнено (от общего объёма работ на этапе)</c:v>
                </c:pt>
                <c:pt idx="1">
                  <c:v>Не выполнено (от общего объёма работ на этапе)</c:v>
                </c:pt>
              </c:strCache>
            </c:strRef>
          </c:cat>
          <c:val>
            <c:numRef>
              <c:f>служебный!$B$6:$B$7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11-450A-8DBB-E0A086BCBBE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1844854944462768"/>
          <c:y val="0.47888808184157305"/>
          <c:w val="0.36330049998503161"/>
          <c:h val="0.34379791211755018"/>
        </c:manualLayout>
      </c:layout>
      <c:overlay val="0"/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Bahnschrift Light Condensed" pitchFamily="34" charset="0"/>
        </a:defRPr>
      </a:pPr>
      <a:endParaRPr lang="ru-RU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ru-RU" sz="1200">
                <a:latin typeface="Bahnschrift SemiLight" pitchFamily="34" charset="0"/>
              </a:rPr>
              <a:t>Реализация мероприятий организационно-методического этапа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служебный!$A$10:$A$14</c:f>
              <c:strCache>
                <c:ptCount val="5"/>
                <c:pt idx="0">
                  <c:v>из них для педагогических работников</c:v>
                </c:pt>
                <c:pt idx="1">
                  <c:v>из них для обучающихся</c:v>
                </c:pt>
                <c:pt idx="2">
                  <c:v>Количество проведённых научно-просветительских мероприятий по темам профориентации школьников </c:v>
                </c:pt>
                <c:pt idx="3">
                  <c:v>Количество педагогических работников, прошедших курсы внутришкольного повышения квалификации по теме ресурсного центра</c:v>
                </c:pt>
                <c:pt idx="4">
                  <c:v>Количество разработанных методических, дианостических, информационно-разъяснительных материалов </c:v>
                </c:pt>
              </c:strCache>
            </c:strRef>
          </c:cat>
          <c:val>
            <c:numRef>
              <c:f>служебный!$B$10:$B$14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41-455D-A92B-F89CDD0FC0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01969920"/>
        <c:axId val="101971456"/>
        <c:axId val="0"/>
      </c:bar3DChart>
      <c:catAx>
        <c:axId val="10196992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ru-RU"/>
          </a:p>
        </c:txPr>
        <c:crossAx val="101971456"/>
        <c:crosses val="autoZero"/>
        <c:auto val="1"/>
        <c:lblAlgn val="ctr"/>
        <c:lblOffset val="60"/>
        <c:tickLblSkip val="1"/>
        <c:noMultiLvlLbl val="0"/>
      </c:catAx>
      <c:valAx>
        <c:axId val="101971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1969920"/>
        <c:crosses val="autoZero"/>
        <c:crossBetween val="between"/>
      </c:valAx>
    </c:plotArea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Bahnschrift Light Condensed" pitchFamily="34" charset="0"/>
        </a:defRPr>
      </a:pPr>
      <a:endParaRPr lang="ru-RU"/>
    </a:p>
  </c:txPr>
  <c:printSettings>
    <c:headerFooter/>
    <c:pageMargins b="0.75000000000000155" l="0.70000000000000062" r="0.70000000000000062" t="0.75000000000000155" header="0.30000000000000032" footer="0.30000000000000032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Количественный и качественный анализ реализации развивающего этапа проекта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7882783899937136E-2"/>
          <c:y val="0.2422201064963232"/>
          <c:w val="0.43000699693937666"/>
          <c:h val="0.56926607282769659"/>
        </c:manualLayout>
      </c:layout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служебный!$A$27:$A$32</c:f>
              <c:strCache>
                <c:ptCount val="6"/>
                <c:pt idx="0">
                  <c:v>Количество обучающихся, принявших участие в сессиях профессионального ознакомления на базе ОО (суммарно)</c:v>
                </c:pt>
                <c:pt idx="1">
                  <c:v>Количество обучающихся, принявших участие в сессиях профессионального ознакомления на территории организаций-партнёров (суммарно)</c:v>
                </c:pt>
                <c:pt idx="2">
                  <c:v>Количество обучающихся, принявших участие в профессиональных пробах на базе ОО (суммарно)</c:v>
                </c:pt>
                <c:pt idx="3">
                  <c:v>Количество обучающихся, принявших участие в профессиональных пробах на территории организации-партнёра (суммарно)</c:v>
                </c:pt>
                <c:pt idx="4">
                  <c:v>Количество обучающихся, принявших участие в профориентационных мероприятиях, проведённых по инициативе членов Клуба выпускников</c:v>
                </c:pt>
                <c:pt idx="5">
                  <c:v>Количество обучающихся, принявших участие в профориентационных конкурсах </c:v>
                </c:pt>
              </c:strCache>
            </c:strRef>
          </c:cat>
          <c:val>
            <c:numRef>
              <c:f>служебный!$B$27:$B$32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0E-46BF-9DB8-5CDFE217FAA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44860254379526032"/>
          <c:y val="0.21326781370074141"/>
          <c:w val="0.53652944782714396"/>
          <c:h val="0.70549232524019234"/>
        </c:manualLayout>
      </c:layout>
      <c:overlay val="0"/>
      <c:txPr>
        <a:bodyPr/>
        <a:lstStyle/>
        <a:p>
          <a:pPr>
            <a:defRPr sz="800">
              <a:latin typeface="Bahnschrift Light Condensed" pitchFamily="34" charset="0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800">
          <a:latin typeface="Bahnschrift SemiLight" pitchFamily="34" charset="0"/>
        </a:defRPr>
      </a:pPr>
      <a:endParaRPr lang="ru-RU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Количественный состав участников диагностико-консультационного и информационно этапов проекта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служебный!$G$17:$G$25</c:f>
              <c:strCache>
                <c:ptCount val="9"/>
                <c:pt idx="0">
                  <c:v>Количество обучающихся, прошедших диагностику профессиональных интересов (входной этап)</c:v>
                </c:pt>
                <c:pt idx="1">
                  <c:v>Количество обучающихся, прошедших диагностику профессиональных интересов (промежуточный этап)</c:v>
                </c:pt>
                <c:pt idx="2">
                  <c:v>Количество обучающихся, прошедших диагностику профессиональных интересов (итоговый этап)</c:v>
                </c:pt>
                <c:pt idx="3">
                  <c:v>Количество обучающихся, прошедших диагностику профессиональных способностей</c:v>
                </c:pt>
                <c:pt idx="4">
                  <c:v>Количество педагогических работников, принявших участие в исследовании профессиональных деффициатов в области развития у обучающихся навыков их профессионального самоопределения</c:v>
                </c:pt>
                <c:pt idx="5">
                  <c:v>Количество методических рекомендаций, данных педагогам по результатам диагностики</c:v>
                </c:pt>
                <c:pt idx="6">
                  <c:v>Количество обучающихся, принявших участие в экскурсиях (суммарно)</c:v>
                </c:pt>
                <c:pt idx="7">
                  <c:v>Количество родительский собраний по темам будущего профессионального выбора школьников</c:v>
                </c:pt>
                <c:pt idx="8">
                  <c:v>Количество статей/публикаций по теме развития навыков профессионального ориентирования у обучающихся  школы</c:v>
                </c:pt>
              </c:strCache>
            </c:strRef>
          </c:cat>
          <c:val>
            <c:numRef>
              <c:f>служебный!$H$17:$H$25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38-4428-B43C-F60C57571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02712064"/>
        <c:axId val="102713600"/>
      </c:barChart>
      <c:catAx>
        <c:axId val="102712064"/>
        <c:scaling>
          <c:orientation val="minMax"/>
        </c:scaling>
        <c:delete val="0"/>
        <c:axPos val="l"/>
        <c:majorGridlines>
          <c:spPr>
            <a:ln>
              <a:solidFill>
                <a:srgbClr val="8064A2">
                  <a:lumMod val="60000"/>
                  <a:lumOff val="40000"/>
                </a:srgbClr>
              </a:solidFill>
            </a:ln>
          </c:spPr>
        </c:majorGridlines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Bahnschrift Light Condensed" pitchFamily="34" charset="0"/>
              </a:defRPr>
            </a:pPr>
            <a:endParaRPr lang="ru-RU"/>
          </a:p>
        </c:txPr>
        <c:crossAx val="102713600"/>
        <c:crosses val="autoZero"/>
        <c:auto val="1"/>
        <c:lblAlgn val="ctr"/>
        <c:lblOffset val="100"/>
        <c:noMultiLvlLbl val="0"/>
      </c:catAx>
      <c:valAx>
        <c:axId val="1027136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2712064"/>
        <c:crosses val="autoZero"/>
        <c:crossBetween val="between"/>
      </c:valAx>
      <c:spPr>
        <a:ln>
          <a:solidFill>
            <a:schemeClr val="accent4">
              <a:lumMod val="60000"/>
              <a:lumOff val="40000"/>
            </a:schemeClr>
          </a:solidFill>
        </a:ln>
      </c:spPr>
    </c:plotArea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Bahnschrift SemiLight" pitchFamily="34" charset="0"/>
        </a:defRPr>
      </a:pPr>
      <a:endParaRPr lang="ru-RU"/>
    </a:p>
  </c:txPr>
  <c:printSettings>
    <c:headerFooter/>
    <c:pageMargins b="0.75000000000000189" l="0.70000000000000062" r="0.70000000000000062" t="0.75000000000000189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Bahnschrift SemiLight" pitchFamily="34" charset="0"/>
              </a:defRPr>
            </a:pPr>
            <a:r>
              <a:rPr lang="ru-RU" sz="1200">
                <a:latin typeface="Bahnschrift SemiLight" pitchFamily="34" charset="0"/>
              </a:rPr>
              <a:t>Анализ работы на нормативно-правовом этапе проекта</a:t>
            </a:r>
          </a:p>
        </c:rich>
      </c:tx>
      <c:overlay val="0"/>
    </c:title>
    <c:autoTitleDeleted val="0"/>
    <c:view3D>
      <c:rotX val="30"/>
      <c:rotY val="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служебный!$G$6:$G$7</c:f>
              <c:strCache>
                <c:ptCount val="2"/>
                <c:pt idx="0">
                  <c:v>Выполнено (от общего объёма работ на этапе)</c:v>
                </c:pt>
                <c:pt idx="1">
                  <c:v>Не выполнено (от общего объёма работ на этапе)</c:v>
                </c:pt>
              </c:strCache>
            </c:strRef>
          </c:cat>
          <c:val>
            <c:numRef>
              <c:f>служебный!$H$6:$H$7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75-41AF-92AA-47D77D2637F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1844854944462768"/>
          <c:y val="0.47888808184157305"/>
          <c:w val="0.36330049998503161"/>
          <c:h val="0.34379791211755018"/>
        </c:manualLayout>
      </c:layout>
      <c:overlay val="0"/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Bahnschrift Light Condensed" pitchFamily="34" charset="0"/>
        </a:defRPr>
      </a:pPr>
      <a:endParaRPr lang="ru-RU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ru-RU" sz="1200">
                <a:latin typeface="Bahnschrift SemiLight" pitchFamily="34" charset="0"/>
              </a:rPr>
              <a:t>Реализация мероприятий организационно-методического этапа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служебный!$G$10:$G$14</c:f>
              <c:strCache>
                <c:ptCount val="5"/>
                <c:pt idx="0">
                  <c:v>из них для педагогических работников</c:v>
                </c:pt>
                <c:pt idx="1">
                  <c:v>из них для обучающихся</c:v>
                </c:pt>
                <c:pt idx="2">
                  <c:v>Количество проведённых научно-просветительских мероприятий по темам профориентации школьников </c:v>
                </c:pt>
                <c:pt idx="3">
                  <c:v>Количество педагогических работников, прошедших курсы внутришкольного повышения квалификации по теме ресурсного центра</c:v>
                </c:pt>
                <c:pt idx="4">
                  <c:v>Количество разработанных методических, дианостических, информационно-разъяснительных материалов</c:v>
                </c:pt>
              </c:strCache>
            </c:strRef>
          </c:cat>
          <c:val>
            <c:numRef>
              <c:f>служебный!$H$10:$H$14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F-4339-B22A-34CB123730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02237696"/>
        <c:axId val="102239232"/>
        <c:axId val="0"/>
      </c:bar3DChart>
      <c:catAx>
        <c:axId val="1022376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ru-RU"/>
          </a:p>
        </c:txPr>
        <c:crossAx val="102239232"/>
        <c:crosses val="autoZero"/>
        <c:auto val="1"/>
        <c:lblAlgn val="ctr"/>
        <c:lblOffset val="60"/>
        <c:tickLblSkip val="1"/>
        <c:noMultiLvlLbl val="0"/>
      </c:catAx>
      <c:valAx>
        <c:axId val="102239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2237696"/>
        <c:crosses val="autoZero"/>
        <c:crossBetween val="between"/>
      </c:valAx>
    </c:plotArea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Bahnschrift Light Condensed" pitchFamily="34" charset="0"/>
        </a:defRPr>
      </a:pPr>
      <a:endParaRPr lang="ru-RU"/>
    </a:p>
  </c:txPr>
  <c:printSettings>
    <c:headerFooter/>
    <c:pageMargins b="0.75000000000000155" l="0.70000000000000062" r="0.70000000000000062" t="0.75000000000000155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Bahnschrift SemiLight" pitchFamily="34" charset="0"/>
              </a:defRPr>
            </a:pPr>
            <a:r>
              <a:rPr lang="ru-RU" sz="1200">
                <a:latin typeface="Bahnschrift SemiLight" pitchFamily="34" charset="0"/>
              </a:rPr>
              <a:t>Анализ работы на нормативно-правовом этапе проекта</a:t>
            </a:r>
          </a:p>
        </c:rich>
      </c:tx>
      <c:overlay val="0"/>
    </c:title>
    <c:autoTitleDeleted val="0"/>
    <c:view3D>
      <c:rotX val="30"/>
      <c:rotY val="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служебный!$A$6:$A$7</c:f>
              <c:strCache>
                <c:ptCount val="2"/>
                <c:pt idx="0">
                  <c:v>Выполнено (от общего объёма работ на этапе)</c:v>
                </c:pt>
                <c:pt idx="1">
                  <c:v>Не выполнено (от общего объёма работ на этапе)</c:v>
                </c:pt>
              </c:strCache>
            </c:strRef>
          </c:cat>
          <c:val>
            <c:numRef>
              <c:f>служебный!$B$6:$B$7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96-4E18-9C8F-FD81EC89DC3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1844854944462768"/>
          <c:y val="0.47888808184157261"/>
          <c:w val="0.36330049998503117"/>
          <c:h val="0.34379791211755018"/>
        </c:manualLayout>
      </c:layout>
      <c:overlay val="0"/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Bahnschrift Light Condensed" pitchFamily="34" charset="0"/>
        </a:defRPr>
      </a:pPr>
      <a:endParaRPr lang="ru-RU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Количественный и качественный анализ реализации развивающего этапа проекта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7882783899937136E-2"/>
          <c:y val="0.2422201064963232"/>
          <c:w val="0.43000699693937666"/>
          <c:h val="0.56926607282769659"/>
        </c:manualLayout>
      </c:layout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служебный!$G$27:$G$32</c:f>
              <c:strCache>
                <c:ptCount val="6"/>
                <c:pt idx="0">
                  <c:v>Количество обучающихся, принявших участие в сессиях профессионального ознакомления на базе ОО (суммарно)</c:v>
                </c:pt>
                <c:pt idx="1">
                  <c:v>Количество обучающихся, принявших участие в сессиях профессионального ознакомления на территории организаций-партнёров (суммарно)</c:v>
                </c:pt>
                <c:pt idx="2">
                  <c:v>Количество обучающихся, принявших участие в профессиональных пробах на базе ОО (суммарно)</c:v>
                </c:pt>
                <c:pt idx="3">
                  <c:v>Количество обучающихся, принявших участие в профессиональных пробах на территории организации-партнёра (суммарно)</c:v>
                </c:pt>
                <c:pt idx="4">
                  <c:v>Количество обучающихся, принявших участие в профориентационных мероприятиях, проведённых по инициативе членов Клуба выпускников</c:v>
                </c:pt>
                <c:pt idx="5">
                  <c:v>Количество обучающихся, принявших участие в профориентационных конкурсах </c:v>
                </c:pt>
              </c:strCache>
            </c:strRef>
          </c:cat>
          <c:val>
            <c:numRef>
              <c:f>служебный!$H$27:$H$32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5C-468B-A348-8D1C6C2EFDB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44860254379526032"/>
          <c:y val="0.21326781370074141"/>
          <c:w val="0.53652944782714396"/>
          <c:h val="0.70549232524019234"/>
        </c:manualLayout>
      </c:layout>
      <c:overlay val="0"/>
      <c:txPr>
        <a:bodyPr/>
        <a:lstStyle/>
        <a:p>
          <a:pPr>
            <a:defRPr sz="800">
              <a:latin typeface="Bahnschrift Light Condensed" pitchFamily="34" charset="0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800">
          <a:latin typeface="Bahnschrift SemiLight" pitchFamily="34" charset="0"/>
        </a:defRPr>
      </a:pPr>
      <a:endParaRPr lang="ru-RU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2021-2022 уч.г</c:v>
          </c:tx>
          <c:spPr>
            <a:ln w="31750"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служебный!$A$47:$A$51</c:f>
              <c:strCache>
                <c:ptCount val="5"/>
                <c:pt idx="0">
                  <c:v>Количество проведённых научно-просветительских мероприятий по темам профориентации школьников </c:v>
                </c:pt>
                <c:pt idx="1">
                  <c:v>для педагогических работников </c:v>
                </c:pt>
                <c:pt idx="2">
                  <c:v>для обучающихся </c:v>
                </c:pt>
                <c:pt idx="3">
                  <c:v>Количество педагогических работников, прошедших курсы внутришкольного повышения квалификации по развитию у школьников навыков профессионального самоопределения </c:v>
                </c:pt>
                <c:pt idx="4">
                  <c:v>Количество разработанных методических, дианостических, информационно-разъяснительных материалов по теме ресурсного центра</c:v>
                </c:pt>
              </c:strCache>
            </c:strRef>
          </c:cat>
          <c:val>
            <c:numRef>
              <c:f>служебный!$B$47:$B$51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0F-4671-ADE2-A50C1EEA9706}"/>
            </c:ext>
          </c:extLst>
        </c:ser>
        <c:ser>
          <c:idx val="1"/>
          <c:order val="1"/>
          <c:tx>
            <c:v>2022-2023 уч.г.</c:v>
          </c:tx>
          <c:spPr>
            <a:ln w="31750"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служебный!$A$47:$A$51</c:f>
              <c:strCache>
                <c:ptCount val="5"/>
                <c:pt idx="0">
                  <c:v>Количество проведённых научно-просветительских мероприятий по темам профориентации школьников </c:v>
                </c:pt>
                <c:pt idx="1">
                  <c:v>для педагогических работников </c:v>
                </c:pt>
                <c:pt idx="2">
                  <c:v>для обучающихся </c:v>
                </c:pt>
                <c:pt idx="3">
                  <c:v>Количество педагогических работников, прошедших курсы внутришкольного повышения квалификации по развитию у школьников навыков профессионального самоопределения </c:v>
                </c:pt>
                <c:pt idx="4">
                  <c:v>Количество разработанных методических, дианостических, информационно-разъяснительных материалов по теме ресурсного центра</c:v>
                </c:pt>
              </c:strCache>
            </c:strRef>
          </c:cat>
          <c:val>
            <c:numRef>
              <c:f>служебный!$C$47:$C$51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0F-4671-ADE2-A50C1EEA9706}"/>
            </c:ext>
          </c:extLst>
        </c:ser>
        <c:ser>
          <c:idx val="2"/>
          <c:order val="2"/>
          <c:tx>
            <c:v>2023-2024 уч.г</c:v>
          </c:tx>
          <c:spPr>
            <a:ln w="31750"/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служебный!$A$47:$A$51</c:f>
              <c:strCache>
                <c:ptCount val="5"/>
                <c:pt idx="0">
                  <c:v>Количество проведённых научно-просветительских мероприятий по темам профориентации школьников </c:v>
                </c:pt>
                <c:pt idx="1">
                  <c:v>для педагогических работников </c:v>
                </c:pt>
                <c:pt idx="2">
                  <c:v>для обучающихся </c:v>
                </c:pt>
                <c:pt idx="3">
                  <c:v>Количество педагогических работников, прошедших курсы внутришкольного повышения квалификации по развитию у школьников навыков профессионального самоопределения </c:v>
                </c:pt>
                <c:pt idx="4">
                  <c:v>Количество разработанных методических, дианостических, информационно-разъяснительных материалов по теме ресурсного центра</c:v>
                </c:pt>
              </c:strCache>
            </c:strRef>
          </c:cat>
          <c:val>
            <c:numRef>
              <c:f>служебный!$D$47:$D$51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0F-4671-ADE2-A50C1EEA9706}"/>
            </c:ext>
          </c:extLst>
        </c:ser>
        <c:ser>
          <c:idx val="3"/>
          <c:order val="3"/>
          <c:tx>
            <c:v>ИТОГО</c:v>
          </c:tx>
          <c:spPr>
            <a:ln w="31750"/>
          </c:spPr>
          <c:marker>
            <c:symbol val="circle"/>
            <c:size val="9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служебный!$E$47:$E$51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0F-4671-ADE2-A50C1EEA9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20608"/>
        <c:axId val="92822144"/>
      </c:lineChart>
      <c:catAx>
        <c:axId val="92820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2822144"/>
        <c:crosses val="autoZero"/>
        <c:auto val="1"/>
        <c:lblAlgn val="ctr"/>
        <c:lblOffset val="100"/>
        <c:noMultiLvlLbl val="0"/>
      </c:catAx>
      <c:valAx>
        <c:axId val="9282214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l">
                  <a:defRPr sz="1000" b="0" i="0" u="none"/>
                </a:pPr>
                <a:r>
                  <a:rPr lang="ru-RU" sz="1000" b="0" i="0" u="none"/>
                  <a:t>Количественные показатели</a:t>
                </a:r>
              </a:p>
            </c:rich>
          </c:tx>
          <c:layout>
            <c:manualLayout>
              <c:xMode val="edge"/>
              <c:yMode val="edge"/>
              <c:x val="1.7668040840684872E-2"/>
              <c:y val="6.7558834710639462E-2"/>
            </c:manualLayout>
          </c:layout>
          <c:overlay val="0"/>
          <c:spPr>
            <a:solidFill>
              <a:schemeClr val="accent4">
                <a:lumMod val="20000"/>
                <a:lumOff val="80000"/>
              </a:schemeClr>
            </a:solidFill>
          </c:spPr>
        </c:title>
        <c:numFmt formatCode="General" sourceLinked="1"/>
        <c:majorTickMark val="none"/>
        <c:minorTickMark val="none"/>
        <c:tickLblPos val="nextTo"/>
        <c:crossAx val="92820608"/>
        <c:crosses val="autoZero"/>
        <c:crossBetween val="between"/>
      </c:valAx>
      <c:dTable>
        <c:showHorzBorder val="1"/>
        <c:showVertBorder val="1"/>
        <c:showOutline val="0"/>
        <c:showKeys val="1"/>
        <c:txPr>
          <a:bodyPr/>
          <a:lstStyle/>
          <a:p>
            <a:pPr rtl="0">
              <a:defRPr sz="900">
                <a:solidFill>
                  <a:sysClr val="windowText" lastClr="000000"/>
                </a:solidFill>
              </a:defRPr>
            </a:pPr>
            <a:endParaRPr lang="ru-RU"/>
          </a:p>
        </c:txPr>
      </c:dTable>
    </c:plotArea>
    <c:plotVisOnly val="1"/>
    <c:dispBlanksAs val="gap"/>
    <c:showDLblsOverMax val="0"/>
  </c:chart>
  <c:spPr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>
          <a:latin typeface="Bahnschrift Light Condensed" pitchFamily="34" charset="0"/>
        </a:defRPr>
      </a:pPr>
      <a:endParaRPr lang="ru-RU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4505477090241302"/>
          <c:y val="5.1347344015443164E-2"/>
          <c:w val="0.39115079462213947"/>
          <c:h val="0.89730531196911367"/>
        </c:manualLayout>
      </c:layout>
      <c:barChart>
        <c:barDir val="bar"/>
        <c:grouping val="stacked"/>
        <c:varyColors val="0"/>
        <c:ser>
          <c:idx val="0"/>
          <c:order val="0"/>
          <c:tx>
            <c:v>2021-2022 уч.г.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('Карта мониторинга'!$B$24,'Карта мониторинга'!$B$26,'Карта мониторинга'!$B$28,'Карта мониторинга'!$B$30,'Карта мониторинга'!$B$33)</c:f>
              <c:strCache>
                <c:ptCount val="5"/>
                <c:pt idx="0">
                  <c:v>Количество обучающихся, прошедших диагностику профессиональных интересов (входной этап)</c:v>
                </c:pt>
                <c:pt idx="1">
                  <c:v>Количество обучающихся, прошедших диагностику профессиональных интересов (промежуточный этап)</c:v>
                </c:pt>
                <c:pt idx="2">
                  <c:v>Количество обучающихся, прошедших диагностику профессиональных интересов (итоговый этап)</c:v>
                </c:pt>
                <c:pt idx="3">
                  <c:v>Количество обучающихся, прошедших диагностику профессиональных способностей</c:v>
                </c:pt>
                <c:pt idx="4">
                  <c:v>Количество педагогических работников, принявших участие в исследовании профессиональных дефицитов в области развития у обучающихся навыков их профессионального самоопределения</c:v>
                </c:pt>
              </c:strCache>
            </c:strRef>
          </c:cat>
          <c:val>
            <c:numRef>
              <c:f>('Карта мониторинга'!$C$24,'Карта мониторинга'!$C$26,'Карта мониторинга'!$C$28,'Карта мониторинга'!$C$30,'Карта мониторинга'!$C$33)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BCF-4575-BB6D-B8B30FE3FC78}"/>
            </c:ext>
          </c:extLst>
        </c:ser>
        <c:ser>
          <c:idx val="1"/>
          <c:order val="1"/>
          <c:tx>
            <c:v>2022-2023 уч.г.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('Карта мониторинга'!$B$24,'Карта мониторинга'!$B$26,'Карта мониторинга'!$B$28,'Карта мониторинга'!$B$30,'Карта мониторинга'!$B$33)</c:f>
              <c:strCache>
                <c:ptCount val="5"/>
                <c:pt idx="0">
                  <c:v>Количество обучающихся, прошедших диагностику профессиональных интересов (входной этап)</c:v>
                </c:pt>
                <c:pt idx="1">
                  <c:v>Количество обучающихся, прошедших диагностику профессиональных интересов (промежуточный этап)</c:v>
                </c:pt>
                <c:pt idx="2">
                  <c:v>Количество обучающихся, прошедших диагностику профессиональных интересов (итоговый этап)</c:v>
                </c:pt>
                <c:pt idx="3">
                  <c:v>Количество обучающихся, прошедших диагностику профессиональных способностей</c:v>
                </c:pt>
                <c:pt idx="4">
                  <c:v>Количество педагогических работников, принявших участие в исследовании профессиональных дефицитов в области развития у обучающихся навыков их профессионального самоопределения</c:v>
                </c:pt>
              </c:strCache>
            </c:strRef>
          </c:cat>
          <c:val>
            <c:numRef>
              <c:f>('Карта мониторинга'!$D$24,'Карта мониторинга'!$D$26,'Карта мониторинга'!$D$28,'Карта мониторинга'!$D$30,'Карта мониторинга'!$D$33)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5BCF-4575-BB6D-B8B30FE3FC78}"/>
            </c:ext>
          </c:extLst>
        </c:ser>
        <c:ser>
          <c:idx val="2"/>
          <c:order val="2"/>
          <c:tx>
            <c:v>2023-2024 уч.г.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('Карта мониторинга'!$B$24,'Карта мониторинга'!$B$26,'Карта мониторинга'!$B$28,'Карта мониторинга'!$B$30,'Карта мониторинга'!$B$33)</c:f>
              <c:strCache>
                <c:ptCount val="5"/>
                <c:pt idx="0">
                  <c:v>Количество обучающихся, прошедших диагностику профессиональных интересов (входной этап)</c:v>
                </c:pt>
                <c:pt idx="1">
                  <c:v>Количество обучающихся, прошедших диагностику профессиональных интересов (промежуточный этап)</c:v>
                </c:pt>
                <c:pt idx="2">
                  <c:v>Количество обучающихся, прошедших диагностику профессиональных интересов (итоговый этап)</c:v>
                </c:pt>
                <c:pt idx="3">
                  <c:v>Количество обучающихся, прошедших диагностику профессиональных способностей</c:v>
                </c:pt>
                <c:pt idx="4">
                  <c:v>Количество педагогических работников, принявших участие в исследовании профессиональных дефицитов в области развития у обучающихся навыков их профессионального самоопределения</c:v>
                </c:pt>
              </c:strCache>
            </c:strRef>
          </c:cat>
          <c:val>
            <c:numRef>
              <c:f>('Карта мониторинга'!$E$24,'Карта мониторинга'!$E$26,'Карта мониторинга'!$E$28,'Карта мониторинга'!$E$30,'Карта мониторинга'!$E$33)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5BCF-4575-BB6D-B8B30FE3FC78}"/>
            </c:ext>
          </c:extLst>
        </c:ser>
        <c:ser>
          <c:idx val="3"/>
          <c:order val="3"/>
          <c:tx>
            <c:v>ИТОГО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служебный!$B$53:$B$57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CF-4575-BB6D-B8B30FE3F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877952"/>
        <c:axId val="92879488"/>
      </c:barChart>
      <c:catAx>
        <c:axId val="92877952"/>
        <c:scaling>
          <c:orientation val="minMax"/>
        </c:scaling>
        <c:delete val="0"/>
        <c:axPos val="l"/>
        <c:majorGridlines/>
        <c:min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92879488"/>
        <c:crosses val="autoZero"/>
        <c:auto val="1"/>
        <c:lblAlgn val="ctr"/>
        <c:lblOffset val="100"/>
        <c:noMultiLvlLbl val="0"/>
      </c:catAx>
      <c:valAx>
        <c:axId val="92879488"/>
        <c:scaling>
          <c:orientation val="minMax"/>
        </c:scaling>
        <c:delete val="1"/>
        <c:axPos val="b"/>
        <c:majorGridlines/>
        <c:numFmt formatCode="General" sourceLinked="1"/>
        <c:majorTickMark val="out"/>
        <c:minorTickMark val="none"/>
        <c:tickLblPos val="none"/>
        <c:crossAx val="92877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Bahnschrift Light Condensed" pitchFamily="34" charset="0"/>
        </a:defRPr>
      </a:pPr>
      <a:endParaRPr lang="ru-RU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4505477090241313"/>
          <c:y val="5.1347344015443164E-2"/>
          <c:w val="0.39115079462213947"/>
          <c:h val="0.89730531196911367"/>
        </c:manualLayout>
      </c:layout>
      <c:barChart>
        <c:barDir val="bar"/>
        <c:grouping val="stacked"/>
        <c:varyColors val="0"/>
        <c:ser>
          <c:idx val="0"/>
          <c:order val="0"/>
          <c:tx>
            <c:v>2021-2022 уч.г.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служебный!$A$60:$A$64</c:f>
              <c:strCache>
                <c:ptCount val="5"/>
                <c:pt idx="0">
                  <c:v>Доля обучающихся, прошедших диагностику профессиональных интересов (входной этап)</c:v>
                </c:pt>
                <c:pt idx="1">
                  <c:v>Доля обучающихся, прошедших диагностику профессиональных интересов (промежуточный этап)</c:v>
                </c:pt>
                <c:pt idx="2">
                  <c:v>Доля обучающихся, прошедших диагностику профессиональных интересов (итоговый этап)</c:v>
                </c:pt>
                <c:pt idx="3">
                  <c:v>Доля обучающихся, прошедших диагностику профессиональных способностей</c:v>
                </c:pt>
                <c:pt idx="4">
                  <c:v>Доля педагогических работников, принявших участие в исследовании профессиональных деффициатов в области развития у обучающихся навыков их профессионального самоопределения</c:v>
                </c:pt>
              </c:strCache>
            </c:strRef>
          </c:cat>
          <c:val>
            <c:numRef>
              <c:f>служебный!$B$60:$B$64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C6-4077-AE56-045B7851F566}"/>
            </c:ext>
          </c:extLst>
        </c:ser>
        <c:ser>
          <c:idx val="1"/>
          <c:order val="1"/>
          <c:tx>
            <c:v>2022-2023 уч.г.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служебный!$A$60:$A$64</c:f>
              <c:strCache>
                <c:ptCount val="5"/>
                <c:pt idx="0">
                  <c:v>Доля обучающихся, прошедших диагностику профессиональных интересов (входной этап)</c:v>
                </c:pt>
                <c:pt idx="1">
                  <c:v>Доля обучающихся, прошедших диагностику профессиональных интересов (промежуточный этап)</c:v>
                </c:pt>
                <c:pt idx="2">
                  <c:v>Доля обучающихся, прошедших диагностику профессиональных интересов (итоговый этап)</c:v>
                </c:pt>
                <c:pt idx="3">
                  <c:v>Доля обучающихся, прошедших диагностику профессиональных способностей</c:v>
                </c:pt>
                <c:pt idx="4">
                  <c:v>Доля педагогических работников, принявших участие в исследовании профессиональных деффициатов в области развития у обучающихся навыков их профессионального самоопределения</c:v>
                </c:pt>
              </c:strCache>
            </c:strRef>
          </c:cat>
          <c:val>
            <c:numRef>
              <c:f>служебный!$C$60:$C$64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C6-4077-AE56-045B7851F566}"/>
            </c:ext>
          </c:extLst>
        </c:ser>
        <c:ser>
          <c:idx val="2"/>
          <c:order val="2"/>
          <c:tx>
            <c:v>2023-2024 уч.г.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служебный!$A$60:$A$64</c:f>
              <c:strCache>
                <c:ptCount val="5"/>
                <c:pt idx="0">
                  <c:v>Доля обучающихся, прошедших диагностику профессиональных интересов (входной этап)</c:v>
                </c:pt>
                <c:pt idx="1">
                  <c:v>Доля обучающихся, прошедших диагностику профессиональных интересов (промежуточный этап)</c:v>
                </c:pt>
                <c:pt idx="2">
                  <c:v>Доля обучающихся, прошедших диагностику профессиональных интересов (итоговый этап)</c:v>
                </c:pt>
                <c:pt idx="3">
                  <c:v>Доля обучающихся, прошедших диагностику профессиональных способностей</c:v>
                </c:pt>
                <c:pt idx="4">
                  <c:v>Доля педагогических работников, принявших участие в исследовании профессиональных деффициатов в области развития у обучающихся навыков их профессионального самоопределения</c:v>
                </c:pt>
              </c:strCache>
            </c:strRef>
          </c:cat>
          <c:val>
            <c:numRef>
              <c:f>служебный!$D$60:$D$64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C6-4077-AE56-045B7851F566}"/>
            </c:ext>
          </c:extLst>
        </c:ser>
        <c:ser>
          <c:idx val="3"/>
          <c:order val="3"/>
          <c:tx>
            <c:v>ИТОГО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служебный!$E$60:$E$64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C6-4077-AE56-045B7851F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917120"/>
        <c:axId val="92939392"/>
      </c:barChart>
      <c:catAx>
        <c:axId val="92917120"/>
        <c:scaling>
          <c:orientation val="minMax"/>
        </c:scaling>
        <c:delete val="0"/>
        <c:axPos val="l"/>
        <c:majorGridlines/>
        <c:min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92939392"/>
        <c:crosses val="autoZero"/>
        <c:auto val="1"/>
        <c:lblAlgn val="ctr"/>
        <c:lblOffset val="100"/>
        <c:noMultiLvlLbl val="0"/>
      </c:catAx>
      <c:valAx>
        <c:axId val="92939392"/>
        <c:scaling>
          <c:orientation val="minMax"/>
        </c:scaling>
        <c:delete val="1"/>
        <c:axPos val="b"/>
        <c:majorGridlines/>
        <c:numFmt formatCode="0%" sourceLinked="1"/>
        <c:majorTickMark val="out"/>
        <c:minorTickMark val="none"/>
        <c:tickLblPos val="none"/>
        <c:crossAx val="92917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Bahnschrift Light Condensed" pitchFamily="34" charset="0"/>
        </a:defRPr>
      </a:pPr>
      <a:endParaRPr lang="ru-RU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2021-2022 уч.г.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('Карта мониторинга'!$B$37:$B$38,'Карта мониторинга'!$B$40:$B$41)</c:f>
              <c:strCache>
                <c:ptCount val="4"/>
                <c:pt idx="0">
                  <c:v>Количество экскурсий, проведённых с целью профессиональной ориентации школьников</c:v>
                </c:pt>
                <c:pt idx="1">
                  <c:v>Количество обучающихся, принявших участие в экскурсиях (суммарно)</c:v>
                </c:pt>
                <c:pt idx="2">
                  <c:v>Количество родительских собраний по темам будущего профессионального выбора школьников</c:v>
                </c:pt>
                <c:pt idx="3">
                  <c:v>Количество статей/публикаций по теме развития навыков профессионального ориентирования, созданных обучающимися  школы</c:v>
                </c:pt>
              </c:strCache>
            </c:strRef>
          </c:cat>
          <c:val>
            <c:numRef>
              <c:f>('Карта мониторинга'!$C$37:$C$38,'Карта мониторинга'!$C$40:$C$41)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1CF1-40D6-9758-A43E8B7A1464}"/>
            </c:ext>
          </c:extLst>
        </c:ser>
        <c:ser>
          <c:idx val="1"/>
          <c:order val="1"/>
          <c:tx>
            <c:v>2022-2023 уч.г.</c:v>
          </c:tx>
          <c:spPr>
            <a:solidFill>
              <a:srgbClr val="C00000"/>
            </a:solidFill>
            <a:ln>
              <a:solidFill>
                <a:srgbClr val="8064A2">
                  <a:shade val="95000"/>
                  <a:satMod val="105000"/>
                </a:srgbClr>
              </a:solidFill>
            </a:ln>
            <a:scene3d>
              <a:camera prst="orthographicFront"/>
              <a:lightRig rig="threePt" dir="t"/>
            </a:scene3d>
            <a:sp3d>
              <a:bevelT/>
              <a:contourClr>
                <a:srgbClr val="000000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('Карта мониторинга'!$B$37:$B$38,'Карта мониторинга'!$B$40:$B$41)</c:f>
              <c:strCache>
                <c:ptCount val="4"/>
                <c:pt idx="0">
                  <c:v>Количество экскурсий, проведённых с целью профессиональной ориентации школьников</c:v>
                </c:pt>
                <c:pt idx="1">
                  <c:v>Количество обучающихся, принявших участие в экскурсиях (суммарно)</c:v>
                </c:pt>
                <c:pt idx="2">
                  <c:v>Количество родительских собраний по темам будущего профессионального выбора школьников</c:v>
                </c:pt>
                <c:pt idx="3">
                  <c:v>Количество статей/публикаций по теме развития навыков профессионального ориентирования, созданных обучающимися  школы</c:v>
                </c:pt>
              </c:strCache>
            </c:strRef>
          </c:cat>
          <c:val>
            <c:numRef>
              <c:f>('Карта мониторинга'!$D$37:$D$38,'Карта мониторинга'!$D$40:$D$41)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1CF1-40D6-9758-A43E8B7A1464}"/>
            </c:ext>
          </c:extLst>
        </c:ser>
        <c:ser>
          <c:idx val="2"/>
          <c:order val="2"/>
          <c:tx>
            <c:v>2023-2024 уч.г.</c:v>
          </c:tx>
          <c:spPr>
            <a:solidFill>
              <a:srgbClr val="50B02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('Карта мониторинга'!$B$37:$B$38,'Карта мониторинга'!$B$40:$B$41)</c:f>
              <c:strCache>
                <c:ptCount val="4"/>
                <c:pt idx="0">
                  <c:v>Количество экскурсий, проведённых с целью профессиональной ориентации школьников</c:v>
                </c:pt>
                <c:pt idx="1">
                  <c:v>Количество обучающихся, принявших участие в экскурсиях (суммарно)</c:v>
                </c:pt>
                <c:pt idx="2">
                  <c:v>Количество родительских собраний по темам будущего профессионального выбора школьников</c:v>
                </c:pt>
                <c:pt idx="3">
                  <c:v>Количество статей/публикаций по теме развития навыков профессионального ориентирования, созданных обучающимися  школы</c:v>
                </c:pt>
              </c:strCache>
            </c:strRef>
          </c:cat>
          <c:val>
            <c:numRef>
              <c:f>('Карта мониторинга'!$E$37:$E$38,'Карта мониторинга'!$E$40:$E$41)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1CF1-40D6-9758-A43E8B7A1464}"/>
            </c:ext>
          </c:extLst>
        </c:ser>
        <c:ser>
          <c:idx val="3"/>
          <c:order val="3"/>
          <c:tx>
            <c:v>ИТОГО</c:v>
          </c:tx>
          <c:spPr>
            <a:solidFill>
              <a:srgbClr val="642064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служебный!$B$66:$B$69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F1-40D6-9758-A43E8B7A1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2979968"/>
        <c:axId val="92981504"/>
        <c:axId val="0"/>
      </c:bar3DChart>
      <c:catAx>
        <c:axId val="92979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2981504"/>
        <c:crosses val="autoZero"/>
        <c:auto val="1"/>
        <c:lblAlgn val="ctr"/>
        <c:lblOffset val="100"/>
        <c:noMultiLvlLbl val="0"/>
      </c:catAx>
      <c:valAx>
        <c:axId val="929815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2979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Bahnschrift Light Condensed" pitchFamily="34" charset="0"/>
        </a:defRPr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view3D>
      <c:rotX val="10"/>
      <c:rotY val="4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v>2021-2022 уч.г.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служебный!$A$71:$A$76</c:f>
              <c:strCache>
                <c:ptCount val="6"/>
                <c:pt idx="0">
                  <c:v>Сессии профессионального ознакомления, проведенные на базе ОО</c:v>
                </c:pt>
                <c:pt idx="1">
                  <c:v>Сессии профессионального ознакомления, проведенные на территории организаций-партнёров</c:v>
                </c:pt>
                <c:pt idx="2">
                  <c:v>Профессиональные пробы, проведенные на базе ОО</c:v>
                </c:pt>
                <c:pt idx="3">
                  <c:v>Профессиональные пробы, проведенные на территории организации-партнёра</c:v>
                </c:pt>
                <c:pt idx="4">
                  <c:v>Мероприятия, проведённые по инициативе Клуба выпускников школы</c:v>
                </c:pt>
                <c:pt idx="5">
                  <c:v>Проведённые конкурсы по темам профориентации</c:v>
                </c:pt>
              </c:strCache>
            </c:strRef>
          </c:cat>
          <c:val>
            <c:numRef>
              <c:f>служебный!$B$71:$B$76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95-4F7F-BD60-DA29FA886B13}"/>
            </c:ext>
          </c:extLst>
        </c:ser>
        <c:ser>
          <c:idx val="1"/>
          <c:order val="1"/>
          <c:tx>
            <c:v>2022-2023 уч.г.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служебный!$A$71:$A$76</c:f>
              <c:strCache>
                <c:ptCount val="6"/>
                <c:pt idx="0">
                  <c:v>Сессии профессионального ознакомления, проведенные на базе ОО</c:v>
                </c:pt>
                <c:pt idx="1">
                  <c:v>Сессии профессионального ознакомления, проведенные на территории организаций-партнёров</c:v>
                </c:pt>
                <c:pt idx="2">
                  <c:v>Профессиональные пробы, проведенные на базе ОО</c:v>
                </c:pt>
                <c:pt idx="3">
                  <c:v>Профессиональные пробы, проведенные на территории организации-партнёра</c:v>
                </c:pt>
                <c:pt idx="4">
                  <c:v>Мероприятия, проведённые по инициативе Клуба выпускников школы</c:v>
                </c:pt>
                <c:pt idx="5">
                  <c:v>Проведённые конкурсы по темам профориентации</c:v>
                </c:pt>
              </c:strCache>
            </c:strRef>
          </c:cat>
          <c:val>
            <c:numRef>
              <c:f>служебный!$C$71:$C$76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95-4F7F-BD60-DA29FA886B13}"/>
            </c:ext>
          </c:extLst>
        </c:ser>
        <c:ser>
          <c:idx val="2"/>
          <c:order val="2"/>
          <c:tx>
            <c:v>2023-2024 уч.г.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служебный!$A$71:$A$76</c:f>
              <c:strCache>
                <c:ptCount val="6"/>
                <c:pt idx="0">
                  <c:v>Сессии профессионального ознакомления, проведенные на базе ОО</c:v>
                </c:pt>
                <c:pt idx="1">
                  <c:v>Сессии профессионального ознакомления, проведенные на территории организаций-партнёров</c:v>
                </c:pt>
                <c:pt idx="2">
                  <c:v>Профессиональные пробы, проведенные на базе ОО</c:v>
                </c:pt>
                <c:pt idx="3">
                  <c:v>Профессиональные пробы, проведенные на территории организации-партнёра</c:v>
                </c:pt>
                <c:pt idx="4">
                  <c:v>Мероприятия, проведённые по инициативе Клуба выпускников школы</c:v>
                </c:pt>
                <c:pt idx="5">
                  <c:v>Проведённые конкурсы по темам профориентации</c:v>
                </c:pt>
              </c:strCache>
            </c:strRef>
          </c:cat>
          <c:val>
            <c:numRef>
              <c:f>служебный!$D$71:$D$76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95-4F7F-BD60-DA29FA886B13}"/>
            </c:ext>
          </c:extLst>
        </c:ser>
        <c:ser>
          <c:idx val="3"/>
          <c:order val="3"/>
          <c:tx>
            <c:v>ИТОГО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служебный!$A$71:$A$76</c:f>
              <c:strCache>
                <c:ptCount val="6"/>
                <c:pt idx="0">
                  <c:v>Сессии профессионального ознакомления, проведенные на базе ОО</c:v>
                </c:pt>
                <c:pt idx="1">
                  <c:v>Сессии профессионального ознакомления, проведенные на территории организаций-партнёров</c:v>
                </c:pt>
                <c:pt idx="2">
                  <c:v>Профессиональные пробы, проведенные на базе ОО</c:v>
                </c:pt>
                <c:pt idx="3">
                  <c:v>Профессиональные пробы, проведенные на территории организации-партнёра</c:v>
                </c:pt>
                <c:pt idx="4">
                  <c:v>Мероприятия, проведённые по инициативе Клуба выпускников школы</c:v>
                </c:pt>
                <c:pt idx="5">
                  <c:v>Проведённые конкурсы по темам профориентации</c:v>
                </c:pt>
              </c:strCache>
            </c:strRef>
          </c:cat>
          <c:val>
            <c:numRef>
              <c:f>служебный!$E$71:$E$76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95-4F7F-BD60-DA29FA886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2934784"/>
        <c:axId val="102948864"/>
        <c:axId val="92978240"/>
      </c:bar3DChart>
      <c:catAx>
        <c:axId val="102934784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one"/>
        <c:crossAx val="102948864"/>
        <c:crosses val="autoZero"/>
        <c:auto val="1"/>
        <c:lblAlgn val="ctr"/>
        <c:lblOffset val="100"/>
        <c:noMultiLvlLbl val="0"/>
      </c:catAx>
      <c:valAx>
        <c:axId val="102948864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one"/>
        <c:crossAx val="102934784"/>
        <c:crosses val="autoZero"/>
        <c:crossBetween val="between"/>
      </c:valAx>
      <c:serAx>
        <c:axId val="92978240"/>
        <c:scaling>
          <c:orientation val="minMax"/>
        </c:scaling>
        <c:delete val="0"/>
        <c:axPos val="b"/>
        <c:majorTickMark val="none"/>
        <c:minorTickMark val="none"/>
        <c:tickLblPos val="none"/>
        <c:crossAx val="102948864"/>
        <c:crosses val="autoZero"/>
      </c:serAx>
      <c:dTable>
        <c:showHorzBorder val="1"/>
        <c:showVertBorder val="1"/>
        <c:showOutline val="1"/>
        <c:showKeys val="1"/>
      </c:dTable>
      <c:spPr>
        <a:effectLst>
          <a:outerShdw blurRad="50800" dist="38100" dir="2100000" algn="tl" rotWithShape="0">
            <a:prstClr val="black">
              <a:alpha val="40000"/>
            </a:prstClr>
          </a:outerShdw>
        </a:effectLst>
      </c:spPr>
    </c:plotArea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600">
          <a:latin typeface="Bahnschrift Light Condensed" pitchFamily="34" charset="0"/>
        </a:defRPr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7000498256104E-2"/>
          <c:y val="7.2267389340560081E-2"/>
          <c:w val="0.89491770927737158"/>
          <c:h val="0.58432395137599658"/>
        </c:manualLayout>
      </c:layout>
      <c:lineChart>
        <c:grouping val="percentStacked"/>
        <c:varyColors val="0"/>
        <c:ser>
          <c:idx val="0"/>
          <c:order val="0"/>
          <c:tx>
            <c:strRef>
              <c:f>служебный!$B$77</c:f>
              <c:strCache>
                <c:ptCount val="1"/>
                <c:pt idx="0">
                  <c:v>2021-2022 уч.г.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служебный!$A$78:$A$83</c:f>
              <c:strCache>
                <c:ptCount val="6"/>
                <c:pt idx="0">
                  <c:v>Обучающиеся, принявшие участие в сессиях профессионального ознакомления на базе ОО </c:v>
                </c:pt>
                <c:pt idx="1">
                  <c:v>Обучающихся, принявшие участие в сессиях профессионального ознакомления на территории организаций-партнёров </c:v>
                </c:pt>
                <c:pt idx="2">
                  <c:v>Количество обучающихся, принявших участие в профессиональных пробах на базе ОО </c:v>
                </c:pt>
                <c:pt idx="3">
                  <c:v>Количество обучающихся, принявших участие в профессиональных пробах на территории организации-партнёра</c:v>
                </c:pt>
                <c:pt idx="4">
                  <c:v>Количество обучающихся, принявших участие в профориентационных мероприятиях, проведённых по инициативе членов Клуба выпускников</c:v>
                </c:pt>
                <c:pt idx="5">
                  <c:v>Количество обучающихся, принявших участие в профориентационных конкурсах </c:v>
                </c:pt>
              </c:strCache>
            </c:strRef>
          </c:cat>
          <c:val>
            <c:numRef>
              <c:f>служебный!$B$78:$B$83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BA-49A7-ABBC-4F942651F48A}"/>
            </c:ext>
          </c:extLst>
        </c:ser>
        <c:ser>
          <c:idx val="1"/>
          <c:order val="1"/>
          <c:tx>
            <c:strRef>
              <c:f>служебный!$C$77</c:f>
              <c:strCache>
                <c:ptCount val="1"/>
                <c:pt idx="0">
                  <c:v>2022-2023 уч.г.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служебный!$A$78:$A$83</c:f>
              <c:strCache>
                <c:ptCount val="6"/>
                <c:pt idx="0">
                  <c:v>Обучающиеся, принявшие участие в сессиях профессионального ознакомления на базе ОО </c:v>
                </c:pt>
                <c:pt idx="1">
                  <c:v>Обучающихся, принявшие участие в сессиях профессионального ознакомления на территории организаций-партнёров </c:v>
                </c:pt>
                <c:pt idx="2">
                  <c:v>Количество обучающихся, принявших участие в профессиональных пробах на базе ОО </c:v>
                </c:pt>
                <c:pt idx="3">
                  <c:v>Количество обучающихся, принявших участие в профессиональных пробах на территории организации-партнёра</c:v>
                </c:pt>
                <c:pt idx="4">
                  <c:v>Количество обучающихся, принявших участие в профориентационных мероприятиях, проведённых по инициативе членов Клуба выпускников</c:v>
                </c:pt>
                <c:pt idx="5">
                  <c:v>Количество обучающихся, принявших участие в профориентационных конкурсах </c:v>
                </c:pt>
              </c:strCache>
            </c:strRef>
          </c:cat>
          <c:val>
            <c:numRef>
              <c:f>служебный!$C$78:$C$83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BA-49A7-ABBC-4F942651F48A}"/>
            </c:ext>
          </c:extLst>
        </c:ser>
        <c:ser>
          <c:idx val="2"/>
          <c:order val="2"/>
          <c:tx>
            <c:strRef>
              <c:f>служебный!$D$77</c:f>
              <c:strCache>
                <c:ptCount val="1"/>
                <c:pt idx="0">
                  <c:v>2023-2024 уч.г.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служебный!$A$78:$A$83</c:f>
              <c:strCache>
                <c:ptCount val="6"/>
                <c:pt idx="0">
                  <c:v>Обучающиеся, принявшие участие в сессиях профессионального ознакомления на базе ОО </c:v>
                </c:pt>
                <c:pt idx="1">
                  <c:v>Обучающихся, принявшие участие в сессиях профессионального ознакомления на территории организаций-партнёров </c:v>
                </c:pt>
                <c:pt idx="2">
                  <c:v>Количество обучающихся, принявших участие в профессиональных пробах на базе ОО </c:v>
                </c:pt>
                <c:pt idx="3">
                  <c:v>Количество обучающихся, принявших участие в профессиональных пробах на территории организации-партнёра</c:v>
                </c:pt>
                <c:pt idx="4">
                  <c:v>Количество обучающихся, принявших участие в профориентационных мероприятиях, проведённых по инициативе членов Клуба выпускников</c:v>
                </c:pt>
                <c:pt idx="5">
                  <c:v>Количество обучающихся, принявших участие в профориентационных конкурсах </c:v>
                </c:pt>
              </c:strCache>
            </c:strRef>
          </c:cat>
          <c:val>
            <c:numRef>
              <c:f>служебный!$D$78:$D$83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BA-49A7-ABBC-4F942651F48A}"/>
            </c:ext>
          </c:extLst>
        </c:ser>
        <c:ser>
          <c:idx val="3"/>
          <c:order val="3"/>
          <c:tx>
            <c:strRef>
              <c:f>служебный!$E$77</c:f>
              <c:strCache>
                <c:ptCount val="1"/>
                <c:pt idx="0">
                  <c:v>ИТОГО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служебный!$A$78:$A$83</c:f>
              <c:strCache>
                <c:ptCount val="6"/>
                <c:pt idx="0">
                  <c:v>Обучающиеся, принявшие участие в сессиях профессионального ознакомления на базе ОО </c:v>
                </c:pt>
                <c:pt idx="1">
                  <c:v>Обучающихся, принявшие участие в сессиях профессионального ознакомления на территории организаций-партнёров </c:v>
                </c:pt>
                <c:pt idx="2">
                  <c:v>Количество обучающихся, принявших участие в профессиональных пробах на базе ОО </c:v>
                </c:pt>
                <c:pt idx="3">
                  <c:v>Количество обучающихся, принявших участие в профессиональных пробах на территории организации-партнёра</c:v>
                </c:pt>
                <c:pt idx="4">
                  <c:v>Количество обучающихся, принявших участие в профориентационных мероприятиях, проведённых по инициативе членов Клуба выпускников</c:v>
                </c:pt>
                <c:pt idx="5">
                  <c:v>Количество обучающихся, принявших участие в профориентационных конкурсах </c:v>
                </c:pt>
              </c:strCache>
            </c:strRef>
          </c:cat>
          <c:val>
            <c:numRef>
              <c:f>служебный!$E$78:$E$83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BA-49A7-ABBC-4F942651F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511936"/>
        <c:axId val="103513472"/>
      </c:lineChart>
      <c:catAx>
        <c:axId val="103511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3513472"/>
        <c:crosses val="autoZero"/>
        <c:auto val="1"/>
        <c:lblAlgn val="ctr"/>
        <c:lblOffset val="100"/>
        <c:noMultiLvlLbl val="0"/>
      </c:catAx>
      <c:valAx>
        <c:axId val="10351347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103511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0059101188173897E-3"/>
          <c:y val="0.41308562017080863"/>
          <c:w val="0.14693580342815893"/>
          <c:h val="0.22415750876668863"/>
        </c:manualLayout>
      </c:layout>
      <c:overlay val="0"/>
    </c:legend>
    <c:plotVisOnly val="1"/>
    <c:dispBlanksAs val="zero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Bahnschrift Light Condensed" pitchFamily="34" charset="0"/>
        </a:defRPr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6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2222218687311151E-2"/>
          <c:y val="0.10885418005915938"/>
          <c:w val="0.95555556262537811"/>
          <c:h val="0.62918279968620372"/>
        </c:manualLayout>
      </c:layout>
      <c:line3DChart>
        <c:grouping val="standard"/>
        <c:varyColors val="0"/>
        <c:ser>
          <c:idx val="0"/>
          <c:order val="0"/>
          <c:tx>
            <c:strRef>
              <c:f>служебный!$B$84</c:f>
              <c:strCache>
                <c:ptCount val="1"/>
                <c:pt idx="0">
                  <c:v>2021-2022 уч.г.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служебный!$A$85:$A$90</c:f>
              <c:strCache>
                <c:ptCount val="6"/>
                <c:pt idx="0">
                  <c:v>Доля обучающихся, принявших участие в сессиях профессионального ознакомления на базе ОО (суммарно)</c:v>
                </c:pt>
                <c:pt idx="1">
                  <c:v>Доля обучающихся, принявших участие в сессиях профессионального ознакомления на территории организаций-партнёров (суммарно)</c:v>
                </c:pt>
                <c:pt idx="2">
                  <c:v>Доля обучающихся, принявших участие в профессиональных пробах на базе ОО (суммарно)</c:v>
                </c:pt>
                <c:pt idx="3">
                  <c:v>Доля обучающихся, принявших участие в профессиональных пробах на территории организации-партнёра (суммарно)</c:v>
                </c:pt>
                <c:pt idx="4">
                  <c:v>Доля обучающихся, принявших участие в профориентационных мероприятиях, проведённых по инициативе членов Клуба выпускников</c:v>
                </c:pt>
                <c:pt idx="5">
                  <c:v>Доля обучающихся, принявших участие в профориентационных конкурсах </c:v>
                </c:pt>
              </c:strCache>
            </c:strRef>
          </c:cat>
          <c:val>
            <c:numRef>
              <c:f>служебный!$B$85:$B$90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08-4EE9-A0F5-C0DC61616739}"/>
            </c:ext>
          </c:extLst>
        </c:ser>
        <c:ser>
          <c:idx val="1"/>
          <c:order val="1"/>
          <c:tx>
            <c:strRef>
              <c:f>служебный!$C$84</c:f>
              <c:strCache>
                <c:ptCount val="1"/>
                <c:pt idx="0">
                  <c:v>2022-2023 уч.г.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служебный!$A$85:$A$90</c:f>
              <c:strCache>
                <c:ptCount val="6"/>
                <c:pt idx="0">
                  <c:v>Доля обучающихся, принявших участие в сессиях профессионального ознакомления на базе ОО (суммарно)</c:v>
                </c:pt>
                <c:pt idx="1">
                  <c:v>Доля обучающихся, принявших участие в сессиях профессионального ознакомления на территории организаций-партнёров (суммарно)</c:v>
                </c:pt>
                <c:pt idx="2">
                  <c:v>Доля обучающихся, принявших участие в профессиональных пробах на базе ОО (суммарно)</c:v>
                </c:pt>
                <c:pt idx="3">
                  <c:v>Доля обучающихся, принявших участие в профессиональных пробах на территории организации-партнёра (суммарно)</c:v>
                </c:pt>
                <c:pt idx="4">
                  <c:v>Доля обучающихся, принявших участие в профориентационных мероприятиях, проведённых по инициативе членов Клуба выпускников</c:v>
                </c:pt>
                <c:pt idx="5">
                  <c:v>Доля обучающихся, принявших участие в профориентационных конкурсах </c:v>
                </c:pt>
              </c:strCache>
            </c:strRef>
          </c:cat>
          <c:val>
            <c:numRef>
              <c:f>служебный!$C$85:$C$90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08-4EE9-A0F5-C0DC61616739}"/>
            </c:ext>
          </c:extLst>
        </c:ser>
        <c:ser>
          <c:idx val="2"/>
          <c:order val="2"/>
          <c:tx>
            <c:strRef>
              <c:f>служебный!$D$84</c:f>
              <c:strCache>
                <c:ptCount val="1"/>
                <c:pt idx="0">
                  <c:v>2023-2024 уч.г.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служебный!$A$85:$A$90</c:f>
              <c:strCache>
                <c:ptCount val="6"/>
                <c:pt idx="0">
                  <c:v>Доля обучающихся, принявших участие в сессиях профессионального ознакомления на базе ОО (суммарно)</c:v>
                </c:pt>
                <c:pt idx="1">
                  <c:v>Доля обучающихся, принявших участие в сессиях профессионального ознакомления на территории организаций-партнёров (суммарно)</c:v>
                </c:pt>
                <c:pt idx="2">
                  <c:v>Доля обучающихся, принявших участие в профессиональных пробах на базе ОО (суммарно)</c:v>
                </c:pt>
                <c:pt idx="3">
                  <c:v>Доля обучающихся, принявших участие в профессиональных пробах на территории организации-партнёра (суммарно)</c:v>
                </c:pt>
                <c:pt idx="4">
                  <c:v>Доля обучающихся, принявших участие в профориентационных мероприятиях, проведённых по инициативе членов Клуба выпускников</c:v>
                </c:pt>
                <c:pt idx="5">
                  <c:v>Доля обучающихся, принявших участие в профориентационных конкурсах </c:v>
                </c:pt>
              </c:strCache>
            </c:strRef>
          </c:cat>
          <c:val>
            <c:numRef>
              <c:f>служебный!$D$85:$D$90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08-4EE9-A0F5-C0DC61616739}"/>
            </c:ext>
          </c:extLst>
        </c:ser>
        <c:ser>
          <c:idx val="3"/>
          <c:order val="3"/>
          <c:tx>
            <c:strRef>
              <c:f>служебный!$E$84</c:f>
              <c:strCache>
                <c:ptCount val="1"/>
                <c:pt idx="0">
                  <c:v>ИТОГО</c:v>
                </c:pt>
              </c:strCache>
            </c:strRef>
          </c:tx>
          <c:spPr>
            <a:solidFill>
              <a:srgbClr val="642064"/>
            </a:solidFill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служебный!$A$85:$A$90</c:f>
              <c:strCache>
                <c:ptCount val="6"/>
                <c:pt idx="0">
                  <c:v>Доля обучающихся, принявших участие в сессиях профессионального ознакомления на базе ОО (суммарно)</c:v>
                </c:pt>
                <c:pt idx="1">
                  <c:v>Доля обучающихся, принявших участие в сессиях профессионального ознакомления на территории организаций-партнёров (суммарно)</c:v>
                </c:pt>
                <c:pt idx="2">
                  <c:v>Доля обучающихся, принявших участие в профессиональных пробах на базе ОО (суммарно)</c:v>
                </c:pt>
                <c:pt idx="3">
                  <c:v>Доля обучающихся, принявших участие в профессиональных пробах на территории организации-партнёра (суммарно)</c:v>
                </c:pt>
                <c:pt idx="4">
                  <c:v>Доля обучающихся, принявших участие в профориентационных мероприятиях, проведённых по инициативе членов Клуба выпускников</c:v>
                </c:pt>
                <c:pt idx="5">
                  <c:v>Доля обучающихся, принявших участие в профориентационных конкурсах </c:v>
                </c:pt>
              </c:strCache>
            </c:strRef>
          </c:cat>
          <c:val>
            <c:numRef>
              <c:f>служебный!$E$85:$E$90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08-4EE9-A0F5-C0DC61616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595392"/>
        <c:axId val="103601280"/>
        <c:axId val="103587840"/>
      </c:line3DChart>
      <c:catAx>
        <c:axId val="103595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ru-RU"/>
          </a:p>
        </c:txPr>
        <c:crossAx val="103601280"/>
        <c:crosses val="autoZero"/>
        <c:auto val="1"/>
        <c:lblAlgn val="ctr"/>
        <c:lblOffset val="100"/>
        <c:noMultiLvlLbl val="0"/>
      </c:catAx>
      <c:valAx>
        <c:axId val="103601280"/>
        <c:scaling>
          <c:orientation val="minMax"/>
        </c:scaling>
        <c:delete val="1"/>
        <c:axPos val="l"/>
        <c:majorGridlines/>
        <c:numFmt formatCode="0%" sourceLinked="1"/>
        <c:majorTickMark val="none"/>
        <c:minorTickMark val="none"/>
        <c:tickLblPos val="none"/>
        <c:crossAx val="103595392"/>
        <c:crosses val="autoZero"/>
        <c:crossBetween val="between"/>
      </c:valAx>
      <c:serAx>
        <c:axId val="103587840"/>
        <c:scaling>
          <c:orientation val="minMax"/>
        </c:scaling>
        <c:delete val="1"/>
        <c:axPos val="b"/>
        <c:majorTickMark val="out"/>
        <c:minorTickMark val="none"/>
        <c:tickLblPos val="none"/>
        <c:crossAx val="103601280"/>
        <c:crosses val="autoZero"/>
      </c:serAx>
    </c:plotArea>
    <c:legend>
      <c:legendPos val="b"/>
      <c:overlay val="0"/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Bahnschrift Light Condensed" pitchFamily="34" charset="0"/>
        </a:defRPr>
      </a:pPr>
      <a:endParaRPr lang="ru-RU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ru-RU" sz="1200">
                <a:latin typeface="Bahnschrift SemiLight" pitchFamily="34" charset="0"/>
              </a:rPr>
              <a:t>Реализация мероприятий организационно-методического этапа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служебный!$A$10:$A$14</c:f>
              <c:strCache>
                <c:ptCount val="5"/>
                <c:pt idx="0">
                  <c:v>из них для педагогических работников</c:v>
                </c:pt>
                <c:pt idx="1">
                  <c:v>из них для обучающихся</c:v>
                </c:pt>
                <c:pt idx="2">
                  <c:v>Количество проведённых научно-просветительских мероприятий по темам профориентации школьников </c:v>
                </c:pt>
                <c:pt idx="3">
                  <c:v>Количество педагогических работников, прошедших курсы внутришкольного повышения квалификации по теме ресурсного центра</c:v>
                </c:pt>
                <c:pt idx="4">
                  <c:v>Количество разработанных методических, дианостических, информационно-разъяснительных материалов </c:v>
                </c:pt>
              </c:strCache>
            </c:strRef>
          </c:cat>
          <c:val>
            <c:numRef>
              <c:f>служебный!$B$10:$B$14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A0-43A3-979F-EA00AE62B3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91352448"/>
        <c:axId val="91358336"/>
        <c:axId val="0"/>
      </c:bar3DChart>
      <c:catAx>
        <c:axId val="9135244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ru-RU"/>
          </a:p>
        </c:txPr>
        <c:crossAx val="91358336"/>
        <c:crosses val="autoZero"/>
        <c:auto val="1"/>
        <c:lblAlgn val="ctr"/>
        <c:lblOffset val="60"/>
        <c:tickLblSkip val="1"/>
        <c:noMultiLvlLbl val="0"/>
      </c:catAx>
      <c:valAx>
        <c:axId val="91358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1352448"/>
        <c:crosses val="autoZero"/>
        <c:crossBetween val="between"/>
      </c:valAx>
    </c:plotArea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Bahnschrift Light Condensed" pitchFamily="34" charset="0"/>
        </a:defRPr>
      </a:pPr>
      <a:endParaRPr lang="ru-RU"/>
    </a:p>
  </c:txPr>
  <c:printSettings>
    <c:headerFooter/>
    <c:pageMargins b="0.75000000000000111" l="0.70000000000000062" r="0.70000000000000062" t="0.75000000000000111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Количественный и качественный анализ реализации развивающего этапа проекта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7882783899937136E-2"/>
          <c:y val="0.24222010649632297"/>
          <c:w val="0.43000699693937627"/>
          <c:h val="0.56926607282769659"/>
        </c:manualLayout>
      </c:layout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служебный!$A$27:$A$32</c:f>
              <c:strCache>
                <c:ptCount val="6"/>
                <c:pt idx="0">
                  <c:v>Количество обучающихся, принявших участие в сессиях профессионального ознакомления на базе ОО (суммарно)</c:v>
                </c:pt>
                <c:pt idx="1">
                  <c:v>Количество обучающихся, принявших участие в сессиях профессионального ознакомления на территории организаций-партнёров (суммарно)</c:v>
                </c:pt>
                <c:pt idx="2">
                  <c:v>Количество обучающихся, принявших участие в профессиональных пробах на базе ОО (суммарно)</c:v>
                </c:pt>
                <c:pt idx="3">
                  <c:v>Количество обучающихся, принявших участие в профессиональных пробах на территории организации-партнёра (суммарно)</c:v>
                </c:pt>
                <c:pt idx="4">
                  <c:v>Количество обучающихся, принявших участие в профориентационных мероприятиях, проведённых по инициативе членов Клуба выпускников</c:v>
                </c:pt>
                <c:pt idx="5">
                  <c:v>Количество обучающихся, принявших участие в профориентационных конкурсах </c:v>
                </c:pt>
              </c:strCache>
            </c:strRef>
          </c:cat>
          <c:val>
            <c:numRef>
              <c:f>служебный!$B$27:$B$32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8-46BC-9B65-AEB71ABE949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44860254379526032"/>
          <c:y val="0.21326781370074141"/>
          <c:w val="0.53652944782714396"/>
          <c:h val="0.70549232524019234"/>
        </c:manualLayout>
      </c:layout>
      <c:overlay val="0"/>
      <c:txPr>
        <a:bodyPr/>
        <a:lstStyle/>
        <a:p>
          <a:pPr>
            <a:defRPr sz="800">
              <a:latin typeface="Bahnschrift Light Condensed" pitchFamily="34" charset="0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800">
          <a:latin typeface="Bahnschrift SemiLight" pitchFamily="34" charset="0"/>
        </a:defRPr>
      </a:pPr>
      <a:endParaRPr lang="ru-RU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Количественный состав участников диагностико-консультационного и информационно этапов проекта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служебный!$A$17:$A$25</c:f>
              <c:strCache>
                <c:ptCount val="9"/>
                <c:pt idx="0">
                  <c:v>Количество обучающихся, прошедших диагностику профессиональных интересов (входной этап)</c:v>
                </c:pt>
                <c:pt idx="1">
                  <c:v>Количество обучающихся, прошедших диагностику профессиональных интересов (промежуточный этап)</c:v>
                </c:pt>
                <c:pt idx="2">
                  <c:v>Количество обучающихся, прошедших диагностику профессиональных интересов (итоговый этап)</c:v>
                </c:pt>
                <c:pt idx="3">
                  <c:v>Количество обучающихся, прошедших диагностику профессиональных способностей</c:v>
                </c:pt>
                <c:pt idx="4">
                  <c:v>Количество педагогических работников, принявших участие в исследовании профессиональных деффициатов в области развития у обучающихся навыков их профессионального самоопределения</c:v>
                </c:pt>
                <c:pt idx="5">
                  <c:v>Количество методических рекомендаций, данных педагогам по результатам диагностики</c:v>
                </c:pt>
                <c:pt idx="6">
                  <c:v>Количество обучающихся, принявших участие в экскурсиях (суммарно)</c:v>
                </c:pt>
                <c:pt idx="7">
                  <c:v>Количество родительский собраний по темам будущего профессионального выбора школьников</c:v>
                </c:pt>
                <c:pt idx="8">
                  <c:v>Количество статей/публикаций по теме развития навыков профессионального ориентирования у обучающихся  школы</c:v>
                </c:pt>
              </c:strCache>
            </c:strRef>
          </c:cat>
          <c:val>
            <c:numRef>
              <c:f>служебный!$B$17:$B$25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1-4F62-B35C-725898D6A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93071232"/>
        <c:axId val="93072768"/>
      </c:barChart>
      <c:catAx>
        <c:axId val="93071232"/>
        <c:scaling>
          <c:orientation val="minMax"/>
        </c:scaling>
        <c:delete val="0"/>
        <c:axPos val="l"/>
        <c:majorGridlines>
          <c:spPr>
            <a:ln>
              <a:solidFill>
                <a:srgbClr val="8064A2">
                  <a:lumMod val="60000"/>
                  <a:lumOff val="40000"/>
                </a:srgbClr>
              </a:solidFill>
            </a:ln>
          </c:spPr>
        </c:majorGridlines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Bahnschrift Light Condensed" pitchFamily="34" charset="0"/>
              </a:defRPr>
            </a:pPr>
            <a:endParaRPr lang="ru-RU"/>
          </a:p>
        </c:txPr>
        <c:crossAx val="93072768"/>
        <c:crosses val="autoZero"/>
        <c:auto val="1"/>
        <c:lblAlgn val="ctr"/>
        <c:lblOffset val="100"/>
        <c:noMultiLvlLbl val="0"/>
      </c:catAx>
      <c:valAx>
        <c:axId val="930727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071232"/>
        <c:crosses val="autoZero"/>
        <c:crossBetween val="between"/>
      </c:valAx>
      <c:spPr>
        <a:ln>
          <a:solidFill>
            <a:schemeClr val="accent4">
              <a:lumMod val="60000"/>
              <a:lumOff val="40000"/>
            </a:schemeClr>
          </a:solidFill>
        </a:ln>
      </c:spPr>
    </c:plotArea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Bahnschrift SemiLight" pitchFamily="34" charset="0"/>
        </a:defRPr>
      </a:pPr>
      <a:endParaRPr lang="ru-RU"/>
    </a:p>
  </c:txPr>
  <c:printSettings>
    <c:headerFooter/>
    <c:pageMargins b="0.75000000000000167" l="0.70000000000000062" r="0.70000000000000062" t="0.75000000000000167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Bahnschrift SemiLight" pitchFamily="34" charset="0"/>
              </a:defRPr>
            </a:pPr>
            <a:r>
              <a:rPr lang="ru-RU" sz="1200">
                <a:latin typeface="Bahnschrift SemiLight" pitchFamily="34" charset="0"/>
              </a:rPr>
              <a:t>Анализ работы на нормативно-правовом этапе проекта</a:t>
            </a:r>
          </a:p>
        </c:rich>
      </c:tx>
      <c:overlay val="0"/>
    </c:title>
    <c:autoTitleDeleted val="0"/>
    <c:view3D>
      <c:rotX val="30"/>
      <c:rotY val="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служебный!$A$6:$A$7</c:f>
              <c:strCache>
                <c:ptCount val="2"/>
                <c:pt idx="0">
                  <c:v>Выполнено (от общего объёма работ на этапе)</c:v>
                </c:pt>
                <c:pt idx="1">
                  <c:v>Не выполнено (от общего объёма работ на этапе)</c:v>
                </c:pt>
              </c:strCache>
            </c:strRef>
          </c:cat>
          <c:val>
            <c:numRef>
              <c:f>служебный!$B$6:$B$7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B6-4CD7-BCD4-BCEAB988624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1844854944462768"/>
          <c:y val="0.47888808184157283"/>
          <c:w val="0.36330049998503139"/>
          <c:h val="0.34379791211755018"/>
        </c:manualLayout>
      </c:layout>
      <c:overlay val="0"/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Bahnschrift Light Condensed" pitchFamily="34" charset="0"/>
        </a:defRPr>
      </a:pPr>
      <a:endParaRPr lang="ru-RU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ru-RU" sz="1200">
                <a:latin typeface="Bahnschrift SemiLight" pitchFamily="34" charset="0"/>
              </a:rPr>
              <a:t>Реализация мероприятий организационно-методического этапа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служебный!$A$10:$A$14</c:f>
              <c:strCache>
                <c:ptCount val="5"/>
                <c:pt idx="0">
                  <c:v>из них для педагогических работников</c:v>
                </c:pt>
                <c:pt idx="1">
                  <c:v>из них для обучающихся</c:v>
                </c:pt>
                <c:pt idx="2">
                  <c:v>Количество проведённых научно-просветительских мероприятий по темам профориентации школьников </c:v>
                </c:pt>
                <c:pt idx="3">
                  <c:v>Количество педагогических работников, прошедших курсы внутришкольного повышения квалификации по теме ресурсного центра</c:v>
                </c:pt>
                <c:pt idx="4">
                  <c:v>Количество разработанных методических, дианостических, информационно-разъяснительных материалов </c:v>
                </c:pt>
              </c:strCache>
            </c:strRef>
          </c:cat>
          <c:val>
            <c:numRef>
              <c:f>служебный!$B$10:$B$14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D1-4CC3-A6BE-B3CAFFE766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99898496"/>
        <c:axId val="99900032"/>
        <c:axId val="0"/>
      </c:bar3DChart>
      <c:catAx>
        <c:axId val="998984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ru-RU"/>
          </a:p>
        </c:txPr>
        <c:crossAx val="99900032"/>
        <c:crosses val="autoZero"/>
        <c:auto val="1"/>
        <c:lblAlgn val="ctr"/>
        <c:lblOffset val="60"/>
        <c:tickLblSkip val="1"/>
        <c:noMultiLvlLbl val="0"/>
      </c:catAx>
      <c:valAx>
        <c:axId val="99900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9898496"/>
        <c:crosses val="autoZero"/>
        <c:crossBetween val="between"/>
      </c:valAx>
    </c:plotArea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Bahnschrift Light Condensed" pitchFamily="34" charset="0"/>
        </a:defRPr>
      </a:pPr>
      <a:endParaRPr lang="ru-RU"/>
    </a:p>
  </c:txPr>
  <c:printSettings>
    <c:headerFooter/>
    <c:pageMargins b="0.75000000000000133" l="0.70000000000000062" r="0.70000000000000062" t="0.75000000000000133" header="0.30000000000000032" footer="0.30000000000000032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Количественный и качественный анализ реализации развивающего этапа проекта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7882783899937136E-2"/>
          <c:y val="0.24222010649632308"/>
          <c:w val="0.43000699693937644"/>
          <c:h val="0.56926607282769659"/>
        </c:manualLayout>
      </c:layout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служебный!$A$27:$A$32</c:f>
              <c:strCache>
                <c:ptCount val="6"/>
                <c:pt idx="0">
                  <c:v>Количество обучающихся, принявших участие в сессиях профессионального ознакомления на базе ОО (суммарно)</c:v>
                </c:pt>
                <c:pt idx="1">
                  <c:v>Количество обучающихся, принявших участие в сессиях профессионального ознакомления на территории организаций-партнёров (суммарно)</c:v>
                </c:pt>
                <c:pt idx="2">
                  <c:v>Количество обучающихся, принявших участие в профессиональных пробах на базе ОО (суммарно)</c:v>
                </c:pt>
                <c:pt idx="3">
                  <c:v>Количество обучающихся, принявших участие в профессиональных пробах на территории организации-партнёра (суммарно)</c:v>
                </c:pt>
                <c:pt idx="4">
                  <c:v>Количество обучающихся, принявших участие в профориентационных мероприятиях, проведённых по инициативе членов Клуба выпускников</c:v>
                </c:pt>
                <c:pt idx="5">
                  <c:v>Количество обучающихся, принявших участие в профориентационных конкурсах </c:v>
                </c:pt>
              </c:strCache>
            </c:strRef>
          </c:cat>
          <c:val>
            <c:numRef>
              <c:f>служебный!$B$27:$B$32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B6-4A11-AF33-0BD48C52BD3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44860254379526032"/>
          <c:y val="0.21326781370074141"/>
          <c:w val="0.53652944782714396"/>
          <c:h val="0.70549232524019234"/>
        </c:manualLayout>
      </c:layout>
      <c:overlay val="0"/>
      <c:txPr>
        <a:bodyPr/>
        <a:lstStyle/>
        <a:p>
          <a:pPr>
            <a:defRPr sz="800">
              <a:latin typeface="Bahnschrift Light Condensed" pitchFamily="34" charset="0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800">
          <a:latin typeface="Bahnschrift SemiLight" pitchFamily="34" charset="0"/>
        </a:defRPr>
      </a:pPr>
      <a:endParaRPr lang="ru-RU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Количественный состав участников диагностико-консультационного и информационно этапов проекта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служебный!$D$17:$D$25</c:f>
              <c:strCache>
                <c:ptCount val="9"/>
                <c:pt idx="0">
                  <c:v>Количество обучающихся, прошедших диагностику профессиональных интересов (входной этап)</c:v>
                </c:pt>
                <c:pt idx="1">
                  <c:v>Количество обучающихся, прошедших диагностику профессиональных интересов (промежуточный этап)</c:v>
                </c:pt>
                <c:pt idx="2">
                  <c:v>Количество обучающихся, прошедших диагностику профессиональных интересов (итоговый этап)</c:v>
                </c:pt>
                <c:pt idx="3">
                  <c:v>Количество обучающихся, прошедших диагностику профессиональных способностей</c:v>
                </c:pt>
                <c:pt idx="4">
                  <c:v>Количество педагогических работников, принявших участие в исследовании профессиональных деффициатов в области развития у обучающихся навыков их профессионального самоопределения</c:v>
                </c:pt>
                <c:pt idx="5">
                  <c:v>Количество методических рекомендаций, данных педагогам по результатам диагностики</c:v>
                </c:pt>
                <c:pt idx="6">
                  <c:v>Количество обучающихся, принявших участие в экскурсиях (суммарно)</c:v>
                </c:pt>
                <c:pt idx="7">
                  <c:v>Количество родительский собраний по темам будущего профессионального выбора школьников</c:v>
                </c:pt>
                <c:pt idx="8">
                  <c:v>Количество статей/публикаций по теме развития навыков профессионального ориентирования у обучающихся  школы</c:v>
                </c:pt>
              </c:strCache>
            </c:strRef>
          </c:cat>
          <c:val>
            <c:numRef>
              <c:f>служебный!$E$17:$E$25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D-471F-B50F-A00022036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01750272"/>
        <c:axId val="101751808"/>
      </c:barChart>
      <c:catAx>
        <c:axId val="101750272"/>
        <c:scaling>
          <c:orientation val="minMax"/>
        </c:scaling>
        <c:delete val="0"/>
        <c:axPos val="l"/>
        <c:majorGridlines>
          <c:spPr>
            <a:ln>
              <a:solidFill>
                <a:srgbClr val="8064A2">
                  <a:lumMod val="60000"/>
                  <a:lumOff val="40000"/>
                </a:srgbClr>
              </a:solidFill>
            </a:ln>
          </c:spPr>
        </c:majorGridlines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Bahnschrift Light Condensed" pitchFamily="34" charset="0"/>
              </a:defRPr>
            </a:pPr>
            <a:endParaRPr lang="ru-RU"/>
          </a:p>
        </c:txPr>
        <c:crossAx val="101751808"/>
        <c:crosses val="autoZero"/>
        <c:auto val="1"/>
        <c:lblAlgn val="ctr"/>
        <c:lblOffset val="100"/>
        <c:noMultiLvlLbl val="0"/>
      </c:catAx>
      <c:valAx>
        <c:axId val="1017518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1750272"/>
        <c:crosses val="autoZero"/>
        <c:crossBetween val="between"/>
      </c:valAx>
      <c:spPr>
        <a:ln>
          <a:solidFill>
            <a:schemeClr val="accent4">
              <a:lumMod val="60000"/>
              <a:lumOff val="40000"/>
            </a:schemeClr>
          </a:solidFill>
        </a:ln>
      </c:spPr>
    </c:plotArea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Bahnschrift SemiLight" pitchFamily="34" charset="0"/>
        </a:defRPr>
      </a:pPr>
      <a:endParaRPr lang="ru-RU"/>
    </a:p>
  </c:txPr>
  <c:printSettings>
    <c:headerFooter/>
    <c:pageMargins b="0.75000000000000167" l="0.70000000000000062" r="0.70000000000000062" t="0.75000000000000167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3" Type="http://schemas.openxmlformats.org/officeDocument/2006/relationships/chart" Target="../charts/chart3.xml"/><Relationship Id="rId21" Type="http://schemas.openxmlformats.org/officeDocument/2006/relationships/chart" Target="../charts/chart20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" Type="http://schemas.openxmlformats.org/officeDocument/2006/relationships/chart" Target="../charts/chart2.xml"/><Relationship Id="rId16" Type="http://schemas.openxmlformats.org/officeDocument/2006/relationships/chart" Target="../charts/chart15.xml"/><Relationship Id="rId20" Type="http://schemas.openxmlformats.org/officeDocument/2006/relationships/chart" Target="../charts/chart19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image" Target="../media/image1.jpeg"/><Relationship Id="rId15" Type="http://schemas.openxmlformats.org/officeDocument/2006/relationships/chart" Target="../charts/chart14.xml"/><Relationship Id="rId10" Type="http://schemas.openxmlformats.org/officeDocument/2006/relationships/chart" Target="../charts/chart9.xml"/><Relationship Id="rId19" Type="http://schemas.openxmlformats.org/officeDocument/2006/relationships/chart" Target="../charts/chart18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2" Type="http://schemas.openxmlformats.org/officeDocument/2006/relationships/image" Target="../media/image2.jpeg"/><Relationship Id="rId1" Type="http://schemas.openxmlformats.org/officeDocument/2006/relationships/chart" Target="../charts/chart21.xml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0</xdr:row>
      <xdr:rowOff>1990725</xdr:rowOff>
    </xdr:to>
    <xdr:pic>
      <xdr:nvPicPr>
        <xdr:cNvPr id="3" name="Рисунок 2" descr="monitoring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3758" b="31102"/>
        <a:stretch>
          <a:fillRect/>
        </a:stretch>
      </xdr:blipFill>
      <xdr:spPr>
        <a:xfrm>
          <a:off x="0" y="0"/>
          <a:ext cx="10315575" cy="1990725"/>
        </a:xfrm>
        <a:prstGeom prst="rect">
          <a:avLst/>
        </a:prstGeom>
      </xdr:spPr>
    </xdr:pic>
    <xdr:clientData/>
  </xdr:twoCellAnchor>
  <xdr:oneCellAnchor>
    <xdr:from>
      <xdr:col>1</xdr:col>
      <xdr:colOff>4829175</xdr:colOff>
      <xdr:row>0</xdr:row>
      <xdr:rowOff>512193</xdr:rowOff>
    </xdr:from>
    <xdr:ext cx="3784819" cy="65596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368326" y="512193"/>
          <a:ext cx="3784819" cy="6559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>
            <a:lnSpc>
              <a:spcPts val="2000"/>
            </a:lnSpc>
          </a:pPr>
          <a:r>
            <a:rPr lang="ru-RU" sz="1600" i="0">
              <a:solidFill>
                <a:schemeClr val="accent1">
                  <a:lumMod val="75000"/>
                </a:schemeClr>
              </a:solidFill>
              <a:latin typeface="Bahnschrift Light" pitchFamily="34" charset="0"/>
            </a:rPr>
            <a:t>КАРТА</a:t>
          </a:r>
          <a:r>
            <a:rPr lang="ru-RU" sz="1600" i="0" baseline="0">
              <a:solidFill>
                <a:schemeClr val="accent1">
                  <a:lumMod val="75000"/>
                </a:schemeClr>
              </a:solidFill>
              <a:latin typeface="Bahnschrift Light" pitchFamily="34" charset="0"/>
            </a:rPr>
            <a:t> МОНИТОРИНГА</a:t>
          </a:r>
        </a:p>
        <a:p>
          <a:pPr>
            <a:lnSpc>
              <a:spcPts val="2000"/>
            </a:lnSpc>
          </a:pPr>
          <a:r>
            <a:rPr lang="ru-RU" sz="1600" i="0" baseline="0">
              <a:solidFill>
                <a:schemeClr val="accent1">
                  <a:lumMod val="75000"/>
                </a:schemeClr>
              </a:solidFill>
              <a:latin typeface="Bahnschrift Light" pitchFamily="34" charset="0"/>
            </a:rPr>
            <a:t>реализации инновационного проекта</a:t>
          </a:r>
        </a:p>
      </xdr:txBody>
    </xdr:sp>
    <xdr:clientData/>
  </xdr:oneCellAnchor>
  <xdr:oneCellAnchor>
    <xdr:from>
      <xdr:col>1</xdr:col>
      <xdr:colOff>4819650</xdr:colOff>
      <xdr:row>0</xdr:row>
      <xdr:rowOff>1181100</xdr:rowOff>
    </xdr:from>
    <xdr:ext cx="3639779" cy="45313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362575" y="1181100"/>
          <a:ext cx="3639779" cy="4531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2400" b="1" spc="130" baseline="0">
              <a:solidFill>
                <a:schemeClr val="tx2">
                  <a:lumMod val="75000"/>
                </a:schemeClr>
              </a:solidFill>
              <a:latin typeface="+mj-lt"/>
              <a:ea typeface="+mn-ea"/>
              <a:cs typeface="+mn-cs"/>
            </a:rPr>
            <a:t>"РЕСУРСНЫЙ ЦЕНТР"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179916</xdr:colOff>
      <xdr:row>45</xdr:row>
      <xdr:rowOff>66386</xdr:rowOff>
    </xdr:from>
    <xdr:to>
      <xdr:col>10</xdr:col>
      <xdr:colOff>277091</xdr:colOff>
      <xdr:row>67</xdr:row>
      <xdr:rowOff>8659</xdr:rowOff>
    </xdr:to>
    <xdr:graphicFrame macro="">
      <xdr:nvGraphicFramePr>
        <xdr:cNvPr id="51" name="Диаграмма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461818</xdr:colOff>
      <xdr:row>13</xdr:row>
      <xdr:rowOff>156826</xdr:rowOff>
    </xdr:from>
    <xdr:to>
      <xdr:col>9</xdr:col>
      <xdr:colOff>398318</xdr:colOff>
      <xdr:row>25</xdr:row>
      <xdr:rowOff>133014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451233</xdr:colOff>
      <xdr:row>26</xdr:row>
      <xdr:rowOff>174146</xdr:rowOff>
    </xdr:from>
    <xdr:to>
      <xdr:col>10</xdr:col>
      <xdr:colOff>1924</xdr:colOff>
      <xdr:row>41</xdr:row>
      <xdr:rowOff>51955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181255</xdr:colOff>
      <xdr:row>57</xdr:row>
      <xdr:rowOff>81548</xdr:rowOff>
    </xdr:from>
    <xdr:to>
      <xdr:col>5</xdr:col>
      <xdr:colOff>215807</xdr:colOff>
      <xdr:row>68</xdr:row>
      <xdr:rowOff>69275</xdr:rowOff>
    </xdr:to>
    <xdr:grpSp>
      <xdr:nvGrpSpPr>
        <xdr:cNvPr id="62" name="Группа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GrpSpPr/>
      </xdr:nvGrpSpPr>
      <xdr:grpSpPr>
        <a:xfrm>
          <a:off x="3237193" y="12535486"/>
          <a:ext cx="34552" cy="2210227"/>
          <a:chOff x="6528371" y="9578511"/>
          <a:chExt cx="45719" cy="2235983"/>
        </a:xfrm>
      </xdr:grpSpPr>
      <xdr:sp macro="" textlink="">
        <xdr:nvSpPr>
          <xdr:cNvPr id="63" name="Овал 62">
            <a:extLst>
              <a:ext uri="{FF2B5EF4-FFF2-40B4-BE49-F238E27FC236}">
                <a16:creationId xmlns:a16="http://schemas.microsoft.com/office/drawing/2014/main" id="{00000000-0008-0000-0200-00003F000000}"/>
              </a:ext>
            </a:extLst>
          </xdr:cNvPr>
          <xdr:cNvSpPr/>
        </xdr:nvSpPr>
        <xdr:spPr>
          <a:xfrm>
            <a:off x="6528371" y="9578511"/>
            <a:ext cx="45719" cy="45719"/>
          </a:xfrm>
          <a:prstGeom prst="ellipse">
            <a:avLst/>
          </a:prstGeom>
        </xdr:spPr>
        <xdr:style>
          <a:lnRef idx="1">
            <a:schemeClr val="accent5"/>
          </a:lnRef>
          <a:fillRef idx="3">
            <a:schemeClr val="accent5"/>
          </a:fillRef>
          <a:effectRef idx="2">
            <a:schemeClr val="accent5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64" name="Прямая соединительная линия 63">
            <a:extLst>
              <a:ext uri="{FF2B5EF4-FFF2-40B4-BE49-F238E27FC236}">
                <a16:creationId xmlns:a16="http://schemas.microsoft.com/office/drawing/2014/main" id="{00000000-0008-0000-0200-000040000000}"/>
              </a:ext>
            </a:extLst>
          </xdr:cNvPr>
          <xdr:cNvCxnSpPr>
            <a:endCxn id="63" idx="4"/>
          </xdr:cNvCxnSpPr>
        </xdr:nvCxnSpPr>
        <xdr:spPr>
          <a:xfrm flipV="1">
            <a:off x="6540604" y="9624230"/>
            <a:ext cx="10627" cy="219026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165625</xdr:colOff>
      <xdr:row>59</xdr:row>
      <xdr:rowOff>83836</xdr:rowOff>
    </xdr:from>
    <xdr:to>
      <xdr:col>6</xdr:col>
      <xdr:colOff>200177</xdr:colOff>
      <xdr:row>67</xdr:row>
      <xdr:rowOff>155867</xdr:rowOff>
    </xdr:to>
    <xdr:grpSp>
      <xdr:nvGrpSpPr>
        <xdr:cNvPr id="67" name="Группа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GrpSpPr/>
      </xdr:nvGrpSpPr>
      <xdr:grpSpPr>
        <a:xfrm>
          <a:off x="3856563" y="12918774"/>
          <a:ext cx="34552" cy="1596031"/>
          <a:chOff x="6528371" y="9578511"/>
          <a:chExt cx="45719" cy="1619497"/>
        </a:xfrm>
      </xdr:grpSpPr>
      <xdr:sp macro="" textlink="">
        <xdr:nvSpPr>
          <xdr:cNvPr id="68" name="Овал 67">
            <a:extLst>
              <a:ext uri="{FF2B5EF4-FFF2-40B4-BE49-F238E27FC236}">
                <a16:creationId xmlns:a16="http://schemas.microsoft.com/office/drawing/2014/main" id="{00000000-0008-0000-0200-000044000000}"/>
              </a:ext>
            </a:extLst>
          </xdr:cNvPr>
          <xdr:cNvSpPr/>
        </xdr:nvSpPr>
        <xdr:spPr>
          <a:xfrm>
            <a:off x="6528371" y="9578511"/>
            <a:ext cx="45719" cy="45719"/>
          </a:xfrm>
          <a:prstGeom prst="ellipse">
            <a:avLst/>
          </a:prstGeom>
        </xdr:spPr>
        <xdr:style>
          <a:lnRef idx="1">
            <a:schemeClr val="accent5"/>
          </a:lnRef>
          <a:fillRef idx="3">
            <a:schemeClr val="accent5"/>
          </a:fillRef>
          <a:effectRef idx="2">
            <a:schemeClr val="accent5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69" name="Прямая соединительная линия 68">
            <a:extLst>
              <a:ext uri="{FF2B5EF4-FFF2-40B4-BE49-F238E27FC236}">
                <a16:creationId xmlns:a16="http://schemas.microsoft.com/office/drawing/2014/main" id="{00000000-0008-0000-0200-000045000000}"/>
              </a:ext>
            </a:extLst>
          </xdr:cNvPr>
          <xdr:cNvCxnSpPr>
            <a:endCxn id="68" idx="4"/>
          </xdr:cNvCxnSpPr>
        </xdr:nvCxnSpPr>
        <xdr:spPr>
          <a:xfrm flipH="1" flipV="1">
            <a:off x="6551230" y="9624230"/>
            <a:ext cx="21512" cy="15737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163863</xdr:colOff>
      <xdr:row>61</xdr:row>
      <xdr:rowOff>60437</xdr:rowOff>
    </xdr:from>
    <xdr:to>
      <xdr:col>7</xdr:col>
      <xdr:colOff>198415</xdr:colOff>
      <xdr:row>67</xdr:row>
      <xdr:rowOff>147207</xdr:rowOff>
    </xdr:to>
    <xdr:grpSp>
      <xdr:nvGrpSpPr>
        <xdr:cNvPr id="71" name="Группа 7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GrpSpPr/>
      </xdr:nvGrpSpPr>
      <xdr:grpSpPr>
        <a:xfrm>
          <a:off x="4267551" y="13276375"/>
          <a:ext cx="34552" cy="1229770"/>
          <a:chOff x="6528371" y="9578511"/>
          <a:chExt cx="45719" cy="1248267"/>
        </a:xfrm>
      </xdr:grpSpPr>
      <xdr:sp macro="" textlink="">
        <xdr:nvSpPr>
          <xdr:cNvPr id="72" name="Овал 71">
            <a:extLst>
              <a:ext uri="{FF2B5EF4-FFF2-40B4-BE49-F238E27FC236}">
                <a16:creationId xmlns:a16="http://schemas.microsoft.com/office/drawing/2014/main" id="{00000000-0008-0000-0200-000048000000}"/>
              </a:ext>
            </a:extLst>
          </xdr:cNvPr>
          <xdr:cNvSpPr/>
        </xdr:nvSpPr>
        <xdr:spPr>
          <a:xfrm>
            <a:off x="6528371" y="9578511"/>
            <a:ext cx="45719" cy="45719"/>
          </a:xfrm>
          <a:prstGeom prst="ellipse">
            <a:avLst/>
          </a:prstGeom>
        </xdr:spPr>
        <xdr:style>
          <a:lnRef idx="1">
            <a:schemeClr val="accent5"/>
          </a:lnRef>
          <a:fillRef idx="3">
            <a:schemeClr val="accent5"/>
          </a:fillRef>
          <a:effectRef idx="2">
            <a:schemeClr val="accent5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73" name="Прямая соединительная линия 72">
            <a:extLst>
              <a:ext uri="{FF2B5EF4-FFF2-40B4-BE49-F238E27FC236}">
                <a16:creationId xmlns:a16="http://schemas.microsoft.com/office/drawing/2014/main" id="{00000000-0008-0000-0200-000049000000}"/>
              </a:ext>
            </a:extLst>
          </xdr:cNvPr>
          <xdr:cNvCxnSpPr>
            <a:endCxn id="72" idx="4"/>
          </xdr:cNvCxnSpPr>
        </xdr:nvCxnSpPr>
        <xdr:spPr>
          <a:xfrm flipH="1" flipV="1">
            <a:off x="6551230" y="9624230"/>
            <a:ext cx="929" cy="120254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80353</xdr:colOff>
      <xdr:row>65</xdr:row>
      <xdr:rowOff>75199</xdr:rowOff>
    </xdr:from>
    <xdr:to>
      <xdr:col>9</xdr:col>
      <xdr:colOff>114905</xdr:colOff>
      <xdr:row>67</xdr:row>
      <xdr:rowOff>121226</xdr:rowOff>
    </xdr:to>
    <xdr:grpSp>
      <xdr:nvGrpSpPr>
        <xdr:cNvPr id="75" name="Группа 7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GrpSpPr/>
      </xdr:nvGrpSpPr>
      <xdr:grpSpPr>
        <a:xfrm>
          <a:off x="5009541" y="14053137"/>
          <a:ext cx="34552" cy="427027"/>
          <a:chOff x="6528371" y="9578511"/>
          <a:chExt cx="45719" cy="433892"/>
        </a:xfrm>
      </xdr:grpSpPr>
      <xdr:sp macro="" textlink="">
        <xdr:nvSpPr>
          <xdr:cNvPr id="76" name="Овал 75">
            <a:extLst>
              <a:ext uri="{FF2B5EF4-FFF2-40B4-BE49-F238E27FC236}">
                <a16:creationId xmlns:a16="http://schemas.microsoft.com/office/drawing/2014/main" id="{00000000-0008-0000-0200-00004C000000}"/>
              </a:ext>
            </a:extLst>
          </xdr:cNvPr>
          <xdr:cNvSpPr/>
        </xdr:nvSpPr>
        <xdr:spPr>
          <a:xfrm>
            <a:off x="6528371" y="9578511"/>
            <a:ext cx="45719" cy="45719"/>
          </a:xfrm>
          <a:prstGeom prst="ellipse">
            <a:avLst/>
          </a:prstGeom>
        </xdr:spPr>
        <xdr:style>
          <a:lnRef idx="1">
            <a:schemeClr val="accent5"/>
          </a:lnRef>
          <a:fillRef idx="3">
            <a:schemeClr val="accent5"/>
          </a:fillRef>
          <a:effectRef idx="2">
            <a:schemeClr val="accent5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77" name="Прямая соединительная линия 76">
            <a:extLst>
              <a:ext uri="{FF2B5EF4-FFF2-40B4-BE49-F238E27FC236}">
                <a16:creationId xmlns:a16="http://schemas.microsoft.com/office/drawing/2014/main" id="{00000000-0008-0000-0200-00004D000000}"/>
              </a:ext>
            </a:extLst>
          </xdr:cNvPr>
          <xdr:cNvCxnSpPr>
            <a:endCxn id="76" idx="4"/>
          </xdr:cNvCxnSpPr>
        </xdr:nvCxnSpPr>
        <xdr:spPr>
          <a:xfrm flipH="1" flipV="1">
            <a:off x="6551230" y="9624226"/>
            <a:ext cx="8308" cy="38817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165967</xdr:colOff>
      <xdr:row>69</xdr:row>
      <xdr:rowOff>177873</xdr:rowOff>
    </xdr:from>
    <xdr:to>
      <xdr:col>10</xdr:col>
      <xdr:colOff>225497</xdr:colOff>
      <xdr:row>84</xdr:row>
      <xdr:rowOff>51954</xdr:rowOff>
    </xdr:to>
    <xdr:graphicFrame macro="">
      <xdr:nvGraphicFramePr>
        <xdr:cNvPr id="90" name="Диаграмма 89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8659</xdr:colOff>
      <xdr:row>5</xdr:row>
      <xdr:rowOff>103909</xdr:rowOff>
    </xdr:to>
    <xdr:pic>
      <xdr:nvPicPr>
        <xdr:cNvPr id="130" name="Рисунок 129" descr="monitoring.jpg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t="23758" b="31102"/>
        <a:stretch>
          <a:fillRect/>
        </a:stretch>
      </xdr:blipFill>
      <xdr:spPr>
        <a:xfrm>
          <a:off x="0" y="0"/>
          <a:ext cx="5715000" cy="1056409"/>
        </a:xfrm>
        <a:prstGeom prst="rect">
          <a:avLst/>
        </a:prstGeom>
      </xdr:spPr>
    </xdr:pic>
    <xdr:clientData/>
  </xdr:twoCellAnchor>
  <xdr:oneCellAnchor>
    <xdr:from>
      <xdr:col>5</xdr:col>
      <xdr:colOff>102732</xdr:colOff>
      <xdr:row>2</xdr:row>
      <xdr:rowOff>147206</xdr:rowOff>
    </xdr:from>
    <xdr:ext cx="2520971" cy="378876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/>
      </xdr:nvSpPr>
      <xdr:spPr>
        <a:xfrm>
          <a:off x="3133414" y="528206"/>
          <a:ext cx="2520971" cy="3788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 b="1" spc="130" baseline="0">
              <a:solidFill>
                <a:schemeClr val="tx2">
                  <a:lumMod val="75000"/>
                </a:schemeClr>
              </a:solidFill>
              <a:latin typeface="+mj-lt"/>
              <a:ea typeface="+mn-ea"/>
              <a:cs typeface="+mn-cs"/>
            </a:rPr>
            <a:t>"РЕСУРСНЫЙ ЦЕНТР"</a:t>
          </a:r>
        </a:p>
      </xdr:txBody>
    </xdr:sp>
    <xdr:clientData/>
  </xdr:oneCellAnchor>
  <xdr:oneCellAnchor>
    <xdr:from>
      <xdr:col>5</xdr:col>
      <xdr:colOff>287107</xdr:colOff>
      <xdr:row>0</xdr:row>
      <xdr:rowOff>0</xdr:rowOff>
    </xdr:from>
    <xdr:ext cx="1852943" cy="1107996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/>
      </xdr:nvSpPr>
      <xdr:spPr>
        <a:xfrm>
          <a:off x="3317789" y="0"/>
          <a:ext cx="1852943" cy="11079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>
            <a:lnSpc>
              <a:spcPct val="150000"/>
            </a:lnSpc>
          </a:pPr>
          <a:r>
            <a:rPr lang="ru-RU" sz="1100" i="0" baseline="0">
              <a:solidFill>
                <a:schemeClr val="accent1">
                  <a:lumMod val="75000"/>
                </a:schemeClr>
              </a:solidFill>
              <a:latin typeface="Bahnschrift Light" pitchFamily="34" charset="0"/>
            </a:rPr>
            <a:t>АНАЛИЗ</a:t>
          </a:r>
        </a:p>
        <a:p>
          <a:pPr algn="ctr">
            <a:lnSpc>
              <a:spcPct val="150000"/>
            </a:lnSpc>
          </a:pPr>
          <a:r>
            <a:rPr lang="ru-RU" sz="1100" i="0" baseline="0">
              <a:solidFill>
                <a:schemeClr val="accent1">
                  <a:lumMod val="75000"/>
                </a:schemeClr>
              </a:solidFill>
              <a:latin typeface="Bahnschrift Light" pitchFamily="34" charset="0"/>
            </a:rPr>
            <a:t>реализации проекта </a:t>
          </a:r>
        </a:p>
        <a:p>
          <a:pPr algn="ctr">
            <a:lnSpc>
              <a:spcPct val="150000"/>
            </a:lnSpc>
          </a:pPr>
          <a:endParaRPr lang="ru-RU" sz="1100" i="0" baseline="0">
            <a:solidFill>
              <a:schemeClr val="accent1">
                <a:lumMod val="75000"/>
              </a:schemeClr>
            </a:solidFill>
            <a:latin typeface="Bahnschrift Light" pitchFamily="34" charset="0"/>
          </a:endParaRPr>
        </a:p>
        <a:p>
          <a:pPr algn="ctr">
            <a:lnSpc>
              <a:spcPct val="150000"/>
            </a:lnSpc>
          </a:pPr>
          <a:r>
            <a:rPr lang="ru-RU" sz="1100" i="0" baseline="0">
              <a:solidFill>
                <a:schemeClr val="accent1">
                  <a:lumMod val="75000"/>
                </a:schemeClr>
              </a:solidFill>
              <a:latin typeface="Bahnschrift Light" pitchFamily="34" charset="0"/>
            </a:rPr>
            <a:t>в 2021-2022 учебном году</a:t>
          </a:r>
        </a:p>
      </xdr:txBody>
    </xdr:sp>
    <xdr:clientData/>
  </xdr:oneCellAnchor>
  <xdr:twoCellAnchor>
    <xdr:from>
      <xdr:col>8</xdr:col>
      <xdr:colOff>180798</xdr:colOff>
      <xdr:row>63</xdr:row>
      <xdr:rowOff>71734</xdr:rowOff>
    </xdr:from>
    <xdr:to>
      <xdr:col>8</xdr:col>
      <xdr:colOff>215350</xdr:colOff>
      <xdr:row>67</xdr:row>
      <xdr:rowOff>86590</xdr:rowOff>
    </xdr:to>
    <xdr:grpSp>
      <xdr:nvGrpSpPr>
        <xdr:cNvPr id="139" name="Группа 138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GrpSpPr/>
      </xdr:nvGrpSpPr>
      <xdr:grpSpPr>
        <a:xfrm>
          <a:off x="4697236" y="13668672"/>
          <a:ext cx="34552" cy="776856"/>
          <a:chOff x="6528371" y="9578511"/>
          <a:chExt cx="45719" cy="789345"/>
        </a:xfrm>
      </xdr:grpSpPr>
      <xdr:sp macro="" textlink="">
        <xdr:nvSpPr>
          <xdr:cNvPr id="140" name="Овал 139">
            <a:extLst>
              <a:ext uri="{FF2B5EF4-FFF2-40B4-BE49-F238E27FC236}">
                <a16:creationId xmlns:a16="http://schemas.microsoft.com/office/drawing/2014/main" id="{00000000-0008-0000-0200-00008C000000}"/>
              </a:ext>
            </a:extLst>
          </xdr:cNvPr>
          <xdr:cNvSpPr/>
        </xdr:nvSpPr>
        <xdr:spPr>
          <a:xfrm>
            <a:off x="6528371" y="9578511"/>
            <a:ext cx="45719" cy="45719"/>
          </a:xfrm>
          <a:prstGeom prst="ellipse">
            <a:avLst/>
          </a:prstGeom>
        </xdr:spPr>
        <xdr:style>
          <a:lnRef idx="1">
            <a:schemeClr val="accent5"/>
          </a:lnRef>
          <a:fillRef idx="3">
            <a:schemeClr val="accent5"/>
          </a:fillRef>
          <a:effectRef idx="2">
            <a:schemeClr val="accent5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41" name="Прямая соединительная линия 140">
            <a:extLst>
              <a:ext uri="{FF2B5EF4-FFF2-40B4-BE49-F238E27FC236}">
                <a16:creationId xmlns:a16="http://schemas.microsoft.com/office/drawing/2014/main" id="{00000000-0008-0000-0200-00008D000000}"/>
              </a:ext>
            </a:extLst>
          </xdr:cNvPr>
          <xdr:cNvCxnSpPr>
            <a:endCxn id="140" idx="4"/>
          </xdr:cNvCxnSpPr>
        </xdr:nvCxnSpPr>
        <xdr:spPr>
          <a:xfrm flipH="1" flipV="1">
            <a:off x="6551230" y="9624230"/>
            <a:ext cx="12893" cy="7436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179916</xdr:colOff>
      <xdr:row>45</xdr:row>
      <xdr:rowOff>66386</xdr:rowOff>
    </xdr:from>
    <xdr:to>
      <xdr:col>21</xdr:col>
      <xdr:colOff>277091</xdr:colOff>
      <xdr:row>67</xdr:row>
      <xdr:rowOff>8659</xdr:rowOff>
    </xdr:to>
    <xdr:graphicFrame macro="">
      <xdr:nvGraphicFramePr>
        <xdr:cNvPr id="46" name="Диаграмма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461818</xdr:colOff>
      <xdr:row>13</xdr:row>
      <xdr:rowOff>156826</xdr:rowOff>
    </xdr:from>
    <xdr:to>
      <xdr:col>20</xdr:col>
      <xdr:colOff>398318</xdr:colOff>
      <xdr:row>25</xdr:row>
      <xdr:rowOff>133014</xdr:rowOff>
    </xdr:to>
    <xdr:graphicFrame macro="">
      <xdr:nvGraphicFramePr>
        <xdr:cNvPr id="47" name="Диаграмма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451233</xdr:colOff>
      <xdr:row>26</xdr:row>
      <xdr:rowOff>174146</xdr:rowOff>
    </xdr:from>
    <xdr:to>
      <xdr:col>21</xdr:col>
      <xdr:colOff>1924</xdr:colOff>
      <xdr:row>41</xdr:row>
      <xdr:rowOff>51955</xdr:rowOff>
    </xdr:to>
    <xdr:graphicFrame macro="">
      <xdr:nvGraphicFramePr>
        <xdr:cNvPr id="48" name="Диаграмма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181255</xdr:colOff>
      <xdr:row>57</xdr:row>
      <xdr:rowOff>81548</xdr:rowOff>
    </xdr:from>
    <xdr:to>
      <xdr:col>16</xdr:col>
      <xdr:colOff>215807</xdr:colOff>
      <xdr:row>68</xdr:row>
      <xdr:rowOff>69275</xdr:rowOff>
    </xdr:to>
    <xdr:grpSp>
      <xdr:nvGrpSpPr>
        <xdr:cNvPr id="49" name="Группа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GrpSpPr/>
      </xdr:nvGrpSpPr>
      <xdr:grpSpPr>
        <a:xfrm>
          <a:off x="9110943" y="12535486"/>
          <a:ext cx="34552" cy="2210227"/>
          <a:chOff x="6528371" y="9578511"/>
          <a:chExt cx="45719" cy="2235983"/>
        </a:xfrm>
      </xdr:grpSpPr>
      <xdr:sp macro="" textlink="">
        <xdr:nvSpPr>
          <xdr:cNvPr id="50" name="Овал 49">
            <a:extLst>
              <a:ext uri="{FF2B5EF4-FFF2-40B4-BE49-F238E27FC236}">
                <a16:creationId xmlns:a16="http://schemas.microsoft.com/office/drawing/2014/main" id="{00000000-0008-0000-0200-000032000000}"/>
              </a:ext>
            </a:extLst>
          </xdr:cNvPr>
          <xdr:cNvSpPr/>
        </xdr:nvSpPr>
        <xdr:spPr>
          <a:xfrm>
            <a:off x="6528371" y="9578511"/>
            <a:ext cx="45719" cy="45719"/>
          </a:xfrm>
          <a:prstGeom prst="ellipse">
            <a:avLst/>
          </a:prstGeom>
        </xdr:spPr>
        <xdr:style>
          <a:lnRef idx="1">
            <a:schemeClr val="accent5"/>
          </a:lnRef>
          <a:fillRef idx="3">
            <a:schemeClr val="accent5"/>
          </a:fillRef>
          <a:effectRef idx="2">
            <a:schemeClr val="accent5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2" name="Прямая соединительная линия 51">
            <a:extLst>
              <a:ext uri="{FF2B5EF4-FFF2-40B4-BE49-F238E27FC236}">
                <a16:creationId xmlns:a16="http://schemas.microsoft.com/office/drawing/2014/main" id="{00000000-0008-0000-0200-000034000000}"/>
              </a:ext>
            </a:extLst>
          </xdr:cNvPr>
          <xdr:cNvCxnSpPr>
            <a:endCxn id="50" idx="4"/>
          </xdr:cNvCxnSpPr>
        </xdr:nvCxnSpPr>
        <xdr:spPr>
          <a:xfrm flipV="1">
            <a:off x="6540604" y="9624230"/>
            <a:ext cx="10627" cy="219026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165625</xdr:colOff>
      <xdr:row>59</xdr:row>
      <xdr:rowOff>83836</xdr:rowOff>
    </xdr:from>
    <xdr:to>
      <xdr:col>17</xdr:col>
      <xdr:colOff>200177</xdr:colOff>
      <xdr:row>67</xdr:row>
      <xdr:rowOff>155867</xdr:rowOff>
    </xdr:to>
    <xdr:grpSp>
      <xdr:nvGrpSpPr>
        <xdr:cNvPr id="53" name="Группа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GrpSpPr/>
      </xdr:nvGrpSpPr>
      <xdr:grpSpPr>
        <a:xfrm>
          <a:off x="9730313" y="12918774"/>
          <a:ext cx="34552" cy="1596031"/>
          <a:chOff x="6528371" y="9578511"/>
          <a:chExt cx="45719" cy="1619497"/>
        </a:xfrm>
      </xdr:grpSpPr>
      <xdr:sp macro="" textlink="">
        <xdr:nvSpPr>
          <xdr:cNvPr id="54" name="Овал 53">
            <a:extLst>
              <a:ext uri="{FF2B5EF4-FFF2-40B4-BE49-F238E27FC236}">
                <a16:creationId xmlns:a16="http://schemas.microsoft.com/office/drawing/2014/main" id="{00000000-0008-0000-0200-000036000000}"/>
              </a:ext>
            </a:extLst>
          </xdr:cNvPr>
          <xdr:cNvSpPr/>
        </xdr:nvSpPr>
        <xdr:spPr>
          <a:xfrm>
            <a:off x="6528371" y="9578511"/>
            <a:ext cx="45719" cy="45719"/>
          </a:xfrm>
          <a:prstGeom prst="ellipse">
            <a:avLst/>
          </a:prstGeom>
        </xdr:spPr>
        <xdr:style>
          <a:lnRef idx="1">
            <a:schemeClr val="accent5"/>
          </a:lnRef>
          <a:fillRef idx="3">
            <a:schemeClr val="accent5"/>
          </a:fillRef>
          <a:effectRef idx="2">
            <a:schemeClr val="accent5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5" name="Прямая соединительная линия 54">
            <a:extLst>
              <a:ext uri="{FF2B5EF4-FFF2-40B4-BE49-F238E27FC236}">
                <a16:creationId xmlns:a16="http://schemas.microsoft.com/office/drawing/2014/main" id="{00000000-0008-0000-0200-000037000000}"/>
              </a:ext>
            </a:extLst>
          </xdr:cNvPr>
          <xdr:cNvCxnSpPr>
            <a:endCxn id="54" idx="4"/>
          </xdr:cNvCxnSpPr>
        </xdr:nvCxnSpPr>
        <xdr:spPr>
          <a:xfrm flipH="1" flipV="1">
            <a:off x="6551230" y="9624230"/>
            <a:ext cx="21512" cy="15737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163863</xdr:colOff>
      <xdr:row>61</xdr:row>
      <xdr:rowOff>60437</xdr:rowOff>
    </xdr:from>
    <xdr:to>
      <xdr:col>18</xdr:col>
      <xdr:colOff>198415</xdr:colOff>
      <xdr:row>67</xdr:row>
      <xdr:rowOff>147207</xdr:rowOff>
    </xdr:to>
    <xdr:grpSp>
      <xdr:nvGrpSpPr>
        <xdr:cNvPr id="56" name="Группа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GrpSpPr/>
      </xdr:nvGrpSpPr>
      <xdr:grpSpPr>
        <a:xfrm>
          <a:off x="10141301" y="13276375"/>
          <a:ext cx="34552" cy="1229770"/>
          <a:chOff x="6528371" y="9578511"/>
          <a:chExt cx="45719" cy="1248267"/>
        </a:xfrm>
      </xdr:grpSpPr>
      <xdr:sp macro="" textlink="">
        <xdr:nvSpPr>
          <xdr:cNvPr id="57" name="Овал 56">
            <a:extLst>
              <a:ext uri="{FF2B5EF4-FFF2-40B4-BE49-F238E27FC236}">
                <a16:creationId xmlns:a16="http://schemas.microsoft.com/office/drawing/2014/main" id="{00000000-0008-0000-0200-000039000000}"/>
              </a:ext>
            </a:extLst>
          </xdr:cNvPr>
          <xdr:cNvSpPr/>
        </xdr:nvSpPr>
        <xdr:spPr>
          <a:xfrm>
            <a:off x="6528371" y="9578511"/>
            <a:ext cx="45719" cy="45719"/>
          </a:xfrm>
          <a:prstGeom prst="ellipse">
            <a:avLst/>
          </a:prstGeom>
        </xdr:spPr>
        <xdr:style>
          <a:lnRef idx="1">
            <a:schemeClr val="accent5"/>
          </a:lnRef>
          <a:fillRef idx="3">
            <a:schemeClr val="accent5"/>
          </a:fillRef>
          <a:effectRef idx="2">
            <a:schemeClr val="accent5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8" name="Прямая соединительная линия 57">
            <a:extLst>
              <a:ext uri="{FF2B5EF4-FFF2-40B4-BE49-F238E27FC236}">
                <a16:creationId xmlns:a16="http://schemas.microsoft.com/office/drawing/2014/main" id="{00000000-0008-0000-0200-00003A000000}"/>
              </a:ext>
            </a:extLst>
          </xdr:cNvPr>
          <xdr:cNvCxnSpPr>
            <a:endCxn id="57" idx="4"/>
          </xdr:cNvCxnSpPr>
        </xdr:nvCxnSpPr>
        <xdr:spPr>
          <a:xfrm flipH="1" flipV="1">
            <a:off x="6551230" y="9624230"/>
            <a:ext cx="929" cy="120254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80353</xdr:colOff>
      <xdr:row>65</xdr:row>
      <xdr:rowOff>75199</xdr:rowOff>
    </xdr:from>
    <xdr:to>
      <xdr:col>20</xdr:col>
      <xdr:colOff>114905</xdr:colOff>
      <xdr:row>67</xdr:row>
      <xdr:rowOff>121226</xdr:rowOff>
    </xdr:to>
    <xdr:grpSp>
      <xdr:nvGrpSpPr>
        <xdr:cNvPr id="59" name="Группа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GrpSpPr/>
      </xdr:nvGrpSpPr>
      <xdr:grpSpPr>
        <a:xfrm>
          <a:off x="10883291" y="14053137"/>
          <a:ext cx="34552" cy="427027"/>
          <a:chOff x="6528371" y="9578511"/>
          <a:chExt cx="45719" cy="433892"/>
        </a:xfrm>
      </xdr:grpSpPr>
      <xdr:sp macro="" textlink="">
        <xdr:nvSpPr>
          <xdr:cNvPr id="60" name="Овал 59">
            <a:extLst>
              <a:ext uri="{FF2B5EF4-FFF2-40B4-BE49-F238E27FC236}">
                <a16:creationId xmlns:a16="http://schemas.microsoft.com/office/drawing/2014/main" id="{00000000-0008-0000-0200-00003C000000}"/>
              </a:ext>
            </a:extLst>
          </xdr:cNvPr>
          <xdr:cNvSpPr/>
        </xdr:nvSpPr>
        <xdr:spPr>
          <a:xfrm>
            <a:off x="6528371" y="9578511"/>
            <a:ext cx="45719" cy="45719"/>
          </a:xfrm>
          <a:prstGeom prst="ellipse">
            <a:avLst/>
          </a:prstGeom>
        </xdr:spPr>
        <xdr:style>
          <a:lnRef idx="1">
            <a:schemeClr val="accent5"/>
          </a:lnRef>
          <a:fillRef idx="3">
            <a:schemeClr val="accent5"/>
          </a:fillRef>
          <a:effectRef idx="2">
            <a:schemeClr val="accent5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61" name="Прямая соединительная линия 60">
            <a:extLst>
              <a:ext uri="{FF2B5EF4-FFF2-40B4-BE49-F238E27FC236}">
                <a16:creationId xmlns:a16="http://schemas.microsoft.com/office/drawing/2014/main" id="{00000000-0008-0000-0200-00003D000000}"/>
              </a:ext>
            </a:extLst>
          </xdr:cNvPr>
          <xdr:cNvCxnSpPr>
            <a:endCxn id="60" idx="4"/>
          </xdr:cNvCxnSpPr>
        </xdr:nvCxnSpPr>
        <xdr:spPr>
          <a:xfrm flipH="1" flipV="1">
            <a:off x="6551230" y="9624226"/>
            <a:ext cx="8308" cy="38817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165967</xdr:colOff>
      <xdr:row>69</xdr:row>
      <xdr:rowOff>177873</xdr:rowOff>
    </xdr:from>
    <xdr:to>
      <xdr:col>21</xdr:col>
      <xdr:colOff>225497</xdr:colOff>
      <xdr:row>84</xdr:row>
      <xdr:rowOff>51954</xdr:rowOff>
    </xdr:to>
    <xdr:graphicFrame macro="">
      <xdr:nvGraphicFramePr>
        <xdr:cNvPr id="65" name="Диаграмма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180798</xdr:colOff>
      <xdr:row>63</xdr:row>
      <xdr:rowOff>71734</xdr:rowOff>
    </xdr:from>
    <xdr:to>
      <xdr:col>19</xdr:col>
      <xdr:colOff>215350</xdr:colOff>
      <xdr:row>67</xdr:row>
      <xdr:rowOff>86590</xdr:rowOff>
    </xdr:to>
    <xdr:grpSp>
      <xdr:nvGrpSpPr>
        <xdr:cNvPr id="94" name="Группа 93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GrpSpPr/>
      </xdr:nvGrpSpPr>
      <xdr:grpSpPr>
        <a:xfrm>
          <a:off x="10570986" y="13668672"/>
          <a:ext cx="34552" cy="776856"/>
          <a:chOff x="6528371" y="9578511"/>
          <a:chExt cx="45719" cy="789345"/>
        </a:xfrm>
      </xdr:grpSpPr>
      <xdr:sp macro="" textlink="">
        <xdr:nvSpPr>
          <xdr:cNvPr id="95" name="Овал 94">
            <a:extLst>
              <a:ext uri="{FF2B5EF4-FFF2-40B4-BE49-F238E27FC236}">
                <a16:creationId xmlns:a16="http://schemas.microsoft.com/office/drawing/2014/main" id="{00000000-0008-0000-0200-00005F000000}"/>
              </a:ext>
            </a:extLst>
          </xdr:cNvPr>
          <xdr:cNvSpPr/>
        </xdr:nvSpPr>
        <xdr:spPr>
          <a:xfrm>
            <a:off x="6528371" y="9578511"/>
            <a:ext cx="45719" cy="45719"/>
          </a:xfrm>
          <a:prstGeom prst="ellipse">
            <a:avLst/>
          </a:prstGeom>
        </xdr:spPr>
        <xdr:style>
          <a:lnRef idx="1">
            <a:schemeClr val="accent5"/>
          </a:lnRef>
          <a:fillRef idx="3">
            <a:schemeClr val="accent5"/>
          </a:fillRef>
          <a:effectRef idx="2">
            <a:schemeClr val="accent5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96" name="Прямая соединительная линия 95">
            <a:extLst>
              <a:ext uri="{FF2B5EF4-FFF2-40B4-BE49-F238E27FC236}">
                <a16:creationId xmlns:a16="http://schemas.microsoft.com/office/drawing/2014/main" id="{00000000-0008-0000-0200-000060000000}"/>
              </a:ext>
            </a:extLst>
          </xdr:cNvPr>
          <xdr:cNvCxnSpPr>
            <a:endCxn id="95" idx="4"/>
          </xdr:cNvCxnSpPr>
        </xdr:nvCxnSpPr>
        <xdr:spPr>
          <a:xfrm flipH="1" flipV="1">
            <a:off x="6551230" y="9624230"/>
            <a:ext cx="12893" cy="7436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11</xdr:col>
      <xdr:colOff>13854</xdr:colOff>
      <xdr:row>0</xdr:row>
      <xdr:rowOff>13855</xdr:rowOff>
    </xdr:from>
    <xdr:to>
      <xdr:col>22</xdr:col>
      <xdr:colOff>8658</xdr:colOff>
      <xdr:row>5</xdr:row>
      <xdr:rowOff>117764</xdr:rowOff>
    </xdr:to>
    <xdr:pic>
      <xdr:nvPicPr>
        <xdr:cNvPr id="97" name="Рисунок 96" descr="monitoring.jpg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t="23758" b="31102"/>
        <a:stretch>
          <a:fillRect/>
        </a:stretch>
      </xdr:blipFill>
      <xdr:spPr>
        <a:xfrm>
          <a:off x="5768542" y="13855"/>
          <a:ext cx="5868554" cy="1056409"/>
        </a:xfrm>
        <a:prstGeom prst="rect">
          <a:avLst/>
        </a:prstGeom>
      </xdr:spPr>
    </xdr:pic>
    <xdr:clientData/>
  </xdr:twoCellAnchor>
  <xdr:oneCellAnchor>
    <xdr:from>
      <xdr:col>16</xdr:col>
      <xdr:colOff>38655</xdr:colOff>
      <xdr:row>2</xdr:row>
      <xdr:rowOff>187039</xdr:rowOff>
    </xdr:from>
    <xdr:ext cx="2520971" cy="378876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/>
      </xdr:nvSpPr>
      <xdr:spPr>
        <a:xfrm>
          <a:off x="8948860" y="568039"/>
          <a:ext cx="2520971" cy="3788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 b="1" spc="130" baseline="0">
              <a:solidFill>
                <a:schemeClr val="tx2">
                  <a:lumMod val="75000"/>
                </a:schemeClr>
              </a:solidFill>
              <a:latin typeface="+mj-lt"/>
              <a:ea typeface="+mn-ea"/>
              <a:cs typeface="+mn-cs"/>
            </a:rPr>
            <a:t>"РЕСУРСНЫЙ ЦЕНТР"</a:t>
          </a:r>
        </a:p>
      </xdr:txBody>
    </xdr:sp>
    <xdr:clientData/>
  </xdr:oneCellAnchor>
  <xdr:oneCellAnchor>
    <xdr:from>
      <xdr:col>16</xdr:col>
      <xdr:colOff>201387</xdr:colOff>
      <xdr:row>0</xdr:row>
      <xdr:rowOff>0</xdr:rowOff>
    </xdr:from>
    <xdr:ext cx="1878912" cy="1107996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/>
      </xdr:nvSpPr>
      <xdr:spPr>
        <a:xfrm>
          <a:off x="9111592" y="0"/>
          <a:ext cx="1878912" cy="11079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>
            <a:lnSpc>
              <a:spcPct val="150000"/>
            </a:lnSpc>
          </a:pPr>
          <a:r>
            <a:rPr lang="ru-RU" sz="1100" i="0" baseline="0">
              <a:solidFill>
                <a:schemeClr val="accent1">
                  <a:lumMod val="75000"/>
                </a:schemeClr>
              </a:solidFill>
              <a:latin typeface="Bahnschrift Light" pitchFamily="34" charset="0"/>
            </a:rPr>
            <a:t>АНАЛИЗ</a:t>
          </a:r>
        </a:p>
        <a:p>
          <a:pPr algn="ctr">
            <a:lnSpc>
              <a:spcPct val="150000"/>
            </a:lnSpc>
          </a:pPr>
          <a:r>
            <a:rPr lang="ru-RU" sz="1100" i="0" baseline="0">
              <a:solidFill>
                <a:schemeClr val="accent1">
                  <a:lumMod val="75000"/>
                </a:schemeClr>
              </a:solidFill>
              <a:latin typeface="Bahnschrift Light" pitchFamily="34" charset="0"/>
            </a:rPr>
            <a:t>реализации проекта </a:t>
          </a:r>
        </a:p>
        <a:p>
          <a:pPr algn="ctr">
            <a:lnSpc>
              <a:spcPct val="150000"/>
            </a:lnSpc>
          </a:pPr>
          <a:endParaRPr lang="ru-RU" sz="1100" i="0" baseline="0">
            <a:solidFill>
              <a:schemeClr val="accent1">
                <a:lumMod val="75000"/>
              </a:schemeClr>
            </a:solidFill>
            <a:latin typeface="Bahnschrift Light" pitchFamily="34" charset="0"/>
          </a:endParaRPr>
        </a:p>
        <a:p>
          <a:pPr algn="ctr">
            <a:lnSpc>
              <a:spcPct val="150000"/>
            </a:lnSpc>
          </a:pPr>
          <a:r>
            <a:rPr lang="ru-RU" sz="1100" i="0" baseline="0">
              <a:solidFill>
                <a:schemeClr val="accent1">
                  <a:lumMod val="75000"/>
                </a:schemeClr>
              </a:solidFill>
              <a:latin typeface="Bahnschrift Light" pitchFamily="34" charset="0"/>
            </a:rPr>
            <a:t>в 2022-2023 учебном году</a:t>
          </a:r>
        </a:p>
      </xdr:txBody>
    </xdr:sp>
    <xdr:clientData/>
  </xdr:oneCellAnchor>
  <xdr:twoCellAnchor>
    <xdr:from>
      <xdr:col>2</xdr:col>
      <xdr:colOff>240927</xdr:colOff>
      <xdr:row>85</xdr:row>
      <xdr:rowOff>34910</xdr:rowOff>
    </xdr:from>
    <xdr:to>
      <xdr:col>2</xdr:col>
      <xdr:colOff>373673</xdr:colOff>
      <xdr:row>85</xdr:row>
      <xdr:rowOff>174122</xdr:rowOff>
    </xdr:to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/>
      </xdr:nvSpPr>
      <xdr:spPr>
        <a:xfrm>
          <a:off x="1462368" y="18177234"/>
          <a:ext cx="132746" cy="139212"/>
        </a:xfrm>
        <a:prstGeom prst="rect">
          <a:avLst/>
        </a:prstGeom>
        <a:solidFill>
          <a:schemeClr val="tx2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247650</xdr:colOff>
      <xdr:row>85</xdr:row>
      <xdr:rowOff>30428</xdr:rowOff>
    </xdr:from>
    <xdr:to>
      <xdr:col>3</xdr:col>
      <xdr:colOff>380396</xdr:colOff>
      <xdr:row>85</xdr:row>
      <xdr:rowOff>169640</xdr:rowOff>
    </xdr:to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/>
      </xdr:nvSpPr>
      <xdr:spPr>
        <a:xfrm>
          <a:off x="2079812" y="18172752"/>
          <a:ext cx="132746" cy="139212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4</xdr:col>
      <xdr:colOff>248771</xdr:colOff>
      <xdr:row>85</xdr:row>
      <xdr:rowOff>20344</xdr:rowOff>
    </xdr:from>
    <xdr:to>
      <xdr:col>4</xdr:col>
      <xdr:colOff>381517</xdr:colOff>
      <xdr:row>85</xdr:row>
      <xdr:rowOff>159556</xdr:rowOff>
    </xdr:to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/>
      </xdr:nvSpPr>
      <xdr:spPr>
        <a:xfrm>
          <a:off x="2691653" y="18162668"/>
          <a:ext cx="132746" cy="139212"/>
        </a:xfrm>
        <a:prstGeom prst="rect">
          <a:avLst/>
        </a:prstGeom>
        <a:solidFill>
          <a:schemeClr val="accent3">
            <a:lumMod val="5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261097</xdr:colOff>
      <xdr:row>85</xdr:row>
      <xdr:rowOff>21465</xdr:rowOff>
    </xdr:from>
    <xdr:to>
      <xdr:col>5</xdr:col>
      <xdr:colOff>393843</xdr:colOff>
      <xdr:row>85</xdr:row>
      <xdr:rowOff>160677</xdr:rowOff>
    </xdr:to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/>
      </xdr:nvSpPr>
      <xdr:spPr>
        <a:xfrm>
          <a:off x="3314700" y="18163789"/>
          <a:ext cx="132746" cy="139212"/>
        </a:xfrm>
        <a:prstGeom prst="rect">
          <a:avLst/>
        </a:prstGeom>
        <a:solidFill>
          <a:schemeClr val="accent4">
            <a:lumMod val="5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144556</xdr:colOff>
      <xdr:row>85</xdr:row>
      <xdr:rowOff>28188</xdr:rowOff>
    </xdr:from>
    <xdr:to>
      <xdr:col>6</xdr:col>
      <xdr:colOff>277302</xdr:colOff>
      <xdr:row>85</xdr:row>
      <xdr:rowOff>167400</xdr:rowOff>
    </xdr:to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/>
      </xdr:nvSpPr>
      <xdr:spPr>
        <a:xfrm>
          <a:off x="3836894" y="18170512"/>
          <a:ext cx="132746" cy="139212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151278</xdr:colOff>
      <xdr:row>85</xdr:row>
      <xdr:rowOff>23705</xdr:rowOff>
    </xdr:from>
    <xdr:to>
      <xdr:col>7</xdr:col>
      <xdr:colOff>284024</xdr:colOff>
      <xdr:row>85</xdr:row>
      <xdr:rowOff>162917</xdr:rowOff>
    </xdr:to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/>
      </xdr:nvSpPr>
      <xdr:spPr>
        <a:xfrm>
          <a:off x="4252631" y="18166029"/>
          <a:ext cx="132746" cy="139212"/>
        </a:xfrm>
        <a:prstGeom prst="rect">
          <a:avLst/>
        </a:prstGeom>
        <a:solidFill>
          <a:schemeClr val="accent6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179916</xdr:colOff>
      <xdr:row>45</xdr:row>
      <xdr:rowOff>66386</xdr:rowOff>
    </xdr:from>
    <xdr:to>
      <xdr:col>21</xdr:col>
      <xdr:colOff>277091</xdr:colOff>
      <xdr:row>67</xdr:row>
      <xdr:rowOff>8659</xdr:rowOff>
    </xdr:to>
    <xdr:graphicFrame macro="">
      <xdr:nvGraphicFramePr>
        <xdr:cNvPr id="106" name="Диаграмма 10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461818</xdr:colOff>
      <xdr:row>13</xdr:row>
      <xdr:rowOff>156826</xdr:rowOff>
    </xdr:from>
    <xdr:to>
      <xdr:col>20</xdr:col>
      <xdr:colOff>398318</xdr:colOff>
      <xdr:row>25</xdr:row>
      <xdr:rowOff>133014</xdr:rowOff>
    </xdr:to>
    <xdr:graphicFrame macro="">
      <xdr:nvGraphicFramePr>
        <xdr:cNvPr id="107" name="Диаграмма 106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451233</xdr:colOff>
      <xdr:row>26</xdr:row>
      <xdr:rowOff>174146</xdr:rowOff>
    </xdr:from>
    <xdr:to>
      <xdr:col>21</xdr:col>
      <xdr:colOff>1924</xdr:colOff>
      <xdr:row>41</xdr:row>
      <xdr:rowOff>51955</xdr:rowOff>
    </xdr:to>
    <xdr:graphicFrame macro="">
      <xdr:nvGraphicFramePr>
        <xdr:cNvPr id="108" name="Диаграмма 107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181255</xdr:colOff>
      <xdr:row>57</xdr:row>
      <xdr:rowOff>81548</xdr:rowOff>
    </xdr:from>
    <xdr:to>
      <xdr:col>16</xdr:col>
      <xdr:colOff>215807</xdr:colOff>
      <xdr:row>68</xdr:row>
      <xdr:rowOff>69275</xdr:rowOff>
    </xdr:to>
    <xdr:grpSp>
      <xdr:nvGrpSpPr>
        <xdr:cNvPr id="112" name="Группа 11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GrpSpPr/>
      </xdr:nvGrpSpPr>
      <xdr:grpSpPr>
        <a:xfrm>
          <a:off x="9110943" y="12535486"/>
          <a:ext cx="34552" cy="2210227"/>
          <a:chOff x="6528371" y="9578511"/>
          <a:chExt cx="45719" cy="2235983"/>
        </a:xfrm>
      </xdr:grpSpPr>
      <xdr:sp macro="" textlink="">
        <xdr:nvSpPr>
          <xdr:cNvPr id="116" name="Овал 115">
            <a:extLst>
              <a:ext uri="{FF2B5EF4-FFF2-40B4-BE49-F238E27FC236}">
                <a16:creationId xmlns:a16="http://schemas.microsoft.com/office/drawing/2014/main" id="{00000000-0008-0000-0200-000074000000}"/>
              </a:ext>
            </a:extLst>
          </xdr:cNvPr>
          <xdr:cNvSpPr/>
        </xdr:nvSpPr>
        <xdr:spPr>
          <a:xfrm>
            <a:off x="6528371" y="9578511"/>
            <a:ext cx="45719" cy="45719"/>
          </a:xfrm>
          <a:prstGeom prst="ellipse">
            <a:avLst/>
          </a:prstGeom>
        </xdr:spPr>
        <xdr:style>
          <a:lnRef idx="1">
            <a:schemeClr val="accent5"/>
          </a:lnRef>
          <a:fillRef idx="3">
            <a:schemeClr val="accent5"/>
          </a:fillRef>
          <a:effectRef idx="2">
            <a:schemeClr val="accent5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23" name="Прямая соединительная линия 122">
            <a:extLst>
              <a:ext uri="{FF2B5EF4-FFF2-40B4-BE49-F238E27FC236}">
                <a16:creationId xmlns:a16="http://schemas.microsoft.com/office/drawing/2014/main" id="{00000000-0008-0000-0200-00007B000000}"/>
              </a:ext>
            </a:extLst>
          </xdr:cNvPr>
          <xdr:cNvCxnSpPr>
            <a:endCxn id="116" idx="4"/>
          </xdr:cNvCxnSpPr>
        </xdr:nvCxnSpPr>
        <xdr:spPr>
          <a:xfrm flipV="1">
            <a:off x="6540604" y="9624230"/>
            <a:ext cx="10627" cy="219026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165625</xdr:colOff>
      <xdr:row>59</xdr:row>
      <xdr:rowOff>83836</xdr:rowOff>
    </xdr:from>
    <xdr:to>
      <xdr:col>17</xdr:col>
      <xdr:colOff>200177</xdr:colOff>
      <xdr:row>67</xdr:row>
      <xdr:rowOff>155867</xdr:rowOff>
    </xdr:to>
    <xdr:grpSp>
      <xdr:nvGrpSpPr>
        <xdr:cNvPr id="133" name="Группа 132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GrpSpPr/>
      </xdr:nvGrpSpPr>
      <xdr:grpSpPr>
        <a:xfrm>
          <a:off x="9730313" y="12918774"/>
          <a:ext cx="34552" cy="1596031"/>
          <a:chOff x="6528371" y="9578511"/>
          <a:chExt cx="45719" cy="1619497"/>
        </a:xfrm>
      </xdr:grpSpPr>
      <xdr:sp macro="" textlink="">
        <xdr:nvSpPr>
          <xdr:cNvPr id="134" name="Овал 133">
            <a:extLst>
              <a:ext uri="{FF2B5EF4-FFF2-40B4-BE49-F238E27FC236}">
                <a16:creationId xmlns:a16="http://schemas.microsoft.com/office/drawing/2014/main" id="{00000000-0008-0000-0200-000086000000}"/>
              </a:ext>
            </a:extLst>
          </xdr:cNvPr>
          <xdr:cNvSpPr/>
        </xdr:nvSpPr>
        <xdr:spPr>
          <a:xfrm>
            <a:off x="6528371" y="9578511"/>
            <a:ext cx="45719" cy="45719"/>
          </a:xfrm>
          <a:prstGeom prst="ellipse">
            <a:avLst/>
          </a:prstGeom>
        </xdr:spPr>
        <xdr:style>
          <a:lnRef idx="1">
            <a:schemeClr val="accent5"/>
          </a:lnRef>
          <a:fillRef idx="3">
            <a:schemeClr val="accent5"/>
          </a:fillRef>
          <a:effectRef idx="2">
            <a:schemeClr val="accent5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35" name="Прямая соединительная линия 134">
            <a:extLst>
              <a:ext uri="{FF2B5EF4-FFF2-40B4-BE49-F238E27FC236}">
                <a16:creationId xmlns:a16="http://schemas.microsoft.com/office/drawing/2014/main" id="{00000000-0008-0000-0200-000087000000}"/>
              </a:ext>
            </a:extLst>
          </xdr:cNvPr>
          <xdr:cNvCxnSpPr>
            <a:endCxn id="134" idx="4"/>
          </xdr:cNvCxnSpPr>
        </xdr:nvCxnSpPr>
        <xdr:spPr>
          <a:xfrm flipH="1" flipV="1">
            <a:off x="6551230" y="9624230"/>
            <a:ext cx="21512" cy="15737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163863</xdr:colOff>
      <xdr:row>61</xdr:row>
      <xdr:rowOff>60437</xdr:rowOff>
    </xdr:from>
    <xdr:to>
      <xdr:col>18</xdr:col>
      <xdr:colOff>198415</xdr:colOff>
      <xdr:row>67</xdr:row>
      <xdr:rowOff>147207</xdr:rowOff>
    </xdr:to>
    <xdr:grpSp>
      <xdr:nvGrpSpPr>
        <xdr:cNvPr id="136" name="Группа 135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GrpSpPr/>
      </xdr:nvGrpSpPr>
      <xdr:grpSpPr>
        <a:xfrm>
          <a:off x="10141301" y="13276375"/>
          <a:ext cx="34552" cy="1229770"/>
          <a:chOff x="6528371" y="9578511"/>
          <a:chExt cx="45719" cy="1248267"/>
        </a:xfrm>
      </xdr:grpSpPr>
      <xdr:sp macro="" textlink="">
        <xdr:nvSpPr>
          <xdr:cNvPr id="137" name="Овал 136">
            <a:extLst>
              <a:ext uri="{FF2B5EF4-FFF2-40B4-BE49-F238E27FC236}">
                <a16:creationId xmlns:a16="http://schemas.microsoft.com/office/drawing/2014/main" id="{00000000-0008-0000-0200-000089000000}"/>
              </a:ext>
            </a:extLst>
          </xdr:cNvPr>
          <xdr:cNvSpPr/>
        </xdr:nvSpPr>
        <xdr:spPr>
          <a:xfrm>
            <a:off x="6528371" y="9578511"/>
            <a:ext cx="45719" cy="45719"/>
          </a:xfrm>
          <a:prstGeom prst="ellipse">
            <a:avLst/>
          </a:prstGeom>
        </xdr:spPr>
        <xdr:style>
          <a:lnRef idx="1">
            <a:schemeClr val="accent5"/>
          </a:lnRef>
          <a:fillRef idx="3">
            <a:schemeClr val="accent5"/>
          </a:fillRef>
          <a:effectRef idx="2">
            <a:schemeClr val="accent5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38" name="Прямая соединительная линия 137">
            <a:extLst>
              <a:ext uri="{FF2B5EF4-FFF2-40B4-BE49-F238E27FC236}">
                <a16:creationId xmlns:a16="http://schemas.microsoft.com/office/drawing/2014/main" id="{00000000-0008-0000-0200-00008A000000}"/>
              </a:ext>
            </a:extLst>
          </xdr:cNvPr>
          <xdr:cNvCxnSpPr>
            <a:endCxn id="137" idx="4"/>
          </xdr:cNvCxnSpPr>
        </xdr:nvCxnSpPr>
        <xdr:spPr>
          <a:xfrm flipH="1" flipV="1">
            <a:off x="6551230" y="9624230"/>
            <a:ext cx="929" cy="120254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80353</xdr:colOff>
      <xdr:row>65</xdr:row>
      <xdr:rowOff>75199</xdr:rowOff>
    </xdr:from>
    <xdr:to>
      <xdr:col>20</xdr:col>
      <xdr:colOff>114905</xdr:colOff>
      <xdr:row>67</xdr:row>
      <xdr:rowOff>121226</xdr:rowOff>
    </xdr:to>
    <xdr:grpSp>
      <xdr:nvGrpSpPr>
        <xdr:cNvPr id="142" name="Группа 141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GrpSpPr/>
      </xdr:nvGrpSpPr>
      <xdr:grpSpPr>
        <a:xfrm>
          <a:off x="10883291" y="14053137"/>
          <a:ext cx="34552" cy="427027"/>
          <a:chOff x="6528371" y="9578511"/>
          <a:chExt cx="45719" cy="433892"/>
        </a:xfrm>
      </xdr:grpSpPr>
      <xdr:sp macro="" textlink="">
        <xdr:nvSpPr>
          <xdr:cNvPr id="143" name="Овал 142">
            <a:extLst>
              <a:ext uri="{FF2B5EF4-FFF2-40B4-BE49-F238E27FC236}">
                <a16:creationId xmlns:a16="http://schemas.microsoft.com/office/drawing/2014/main" id="{00000000-0008-0000-0200-00008F000000}"/>
              </a:ext>
            </a:extLst>
          </xdr:cNvPr>
          <xdr:cNvSpPr/>
        </xdr:nvSpPr>
        <xdr:spPr>
          <a:xfrm>
            <a:off x="6528371" y="9578511"/>
            <a:ext cx="45719" cy="45719"/>
          </a:xfrm>
          <a:prstGeom prst="ellipse">
            <a:avLst/>
          </a:prstGeom>
        </xdr:spPr>
        <xdr:style>
          <a:lnRef idx="1">
            <a:schemeClr val="accent5"/>
          </a:lnRef>
          <a:fillRef idx="3">
            <a:schemeClr val="accent5"/>
          </a:fillRef>
          <a:effectRef idx="2">
            <a:schemeClr val="accent5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44" name="Прямая соединительная линия 143">
            <a:extLst>
              <a:ext uri="{FF2B5EF4-FFF2-40B4-BE49-F238E27FC236}">
                <a16:creationId xmlns:a16="http://schemas.microsoft.com/office/drawing/2014/main" id="{00000000-0008-0000-0200-000090000000}"/>
              </a:ext>
            </a:extLst>
          </xdr:cNvPr>
          <xdr:cNvCxnSpPr>
            <a:endCxn id="143" idx="4"/>
          </xdr:cNvCxnSpPr>
        </xdr:nvCxnSpPr>
        <xdr:spPr>
          <a:xfrm flipH="1" flipV="1">
            <a:off x="6551230" y="9624226"/>
            <a:ext cx="8308" cy="38817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165967</xdr:colOff>
      <xdr:row>69</xdr:row>
      <xdr:rowOff>177873</xdr:rowOff>
    </xdr:from>
    <xdr:to>
      <xdr:col>21</xdr:col>
      <xdr:colOff>225497</xdr:colOff>
      <xdr:row>84</xdr:row>
      <xdr:rowOff>51954</xdr:rowOff>
    </xdr:to>
    <xdr:graphicFrame macro="">
      <xdr:nvGraphicFramePr>
        <xdr:cNvPr id="145" name="Диаграмма 144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19</xdr:col>
      <xdr:colOff>180798</xdr:colOff>
      <xdr:row>63</xdr:row>
      <xdr:rowOff>71734</xdr:rowOff>
    </xdr:from>
    <xdr:to>
      <xdr:col>19</xdr:col>
      <xdr:colOff>215350</xdr:colOff>
      <xdr:row>67</xdr:row>
      <xdr:rowOff>86590</xdr:rowOff>
    </xdr:to>
    <xdr:grpSp>
      <xdr:nvGrpSpPr>
        <xdr:cNvPr id="146" name="Группа 145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GrpSpPr/>
      </xdr:nvGrpSpPr>
      <xdr:grpSpPr>
        <a:xfrm>
          <a:off x="10570986" y="13668672"/>
          <a:ext cx="34552" cy="776856"/>
          <a:chOff x="6528371" y="9578511"/>
          <a:chExt cx="45719" cy="789345"/>
        </a:xfrm>
      </xdr:grpSpPr>
      <xdr:sp macro="" textlink="">
        <xdr:nvSpPr>
          <xdr:cNvPr id="147" name="Овал 146">
            <a:extLst>
              <a:ext uri="{FF2B5EF4-FFF2-40B4-BE49-F238E27FC236}">
                <a16:creationId xmlns:a16="http://schemas.microsoft.com/office/drawing/2014/main" id="{00000000-0008-0000-0200-000093000000}"/>
              </a:ext>
            </a:extLst>
          </xdr:cNvPr>
          <xdr:cNvSpPr/>
        </xdr:nvSpPr>
        <xdr:spPr>
          <a:xfrm>
            <a:off x="6528371" y="9578511"/>
            <a:ext cx="45719" cy="45719"/>
          </a:xfrm>
          <a:prstGeom prst="ellipse">
            <a:avLst/>
          </a:prstGeom>
        </xdr:spPr>
        <xdr:style>
          <a:lnRef idx="1">
            <a:schemeClr val="accent5"/>
          </a:lnRef>
          <a:fillRef idx="3">
            <a:schemeClr val="accent5"/>
          </a:fillRef>
          <a:effectRef idx="2">
            <a:schemeClr val="accent5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48" name="Прямая соединительная линия 147">
            <a:extLst>
              <a:ext uri="{FF2B5EF4-FFF2-40B4-BE49-F238E27FC236}">
                <a16:creationId xmlns:a16="http://schemas.microsoft.com/office/drawing/2014/main" id="{00000000-0008-0000-0200-000094000000}"/>
              </a:ext>
            </a:extLst>
          </xdr:cNvPr>
          <xdr:cNvCxnSpPr>
            <a:endCxn id="147" idx="4"/>
          </xdr:cNvCxnSpPr>
        </xdr:nvCxnSpPr>
        <xdr:spPr>
          <a:xfrm flipH="1" flipV="1">
            <a:off x="6551230" y="9624230"/>
            <a:ext cx="12893" cy="7436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240927</xdr:colOff>
      <xdr:row>85</xdr:row>
      <xdr:rowOff>34910</xdr:rowOff>
    </xdr:from>
    <xdr:to>
      <xdr:col>13</xdr:col>
      <xdr:colOff>373673</xdr:colOff>
      <xdr:row>85</xdr:row>
      <xdr:rowOff>174122</xdr:rowOff>
    </xdr:to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/>
      </xdr:nvSpPr>
      <xdr:spPr>
        <a:xfrm>
          <a:off x="1463302" y="18164160"/>
          <a:ext cx="132746" cy="139212"/>
        </a:xfrm>
        <a:prstGeom prst="rect">
          <a:avLst/>
        </a:prstGeom>
        <a:solidFill>
          <a:schemeClr val="tx2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14</xdr:col>
      <xdr:colOff>247650</xdr:colOff>
      <xdr:row>85</xdr:row>
      <xdr:rowOff>30428</xdr:rowOff>
    </xdr:from>
    <xdr:to>
      <xdr:col>14</xdr:col>
      <xdr:colOff>380396</xdr:colOff>
      <xdr:row>85</xdr:row>
      <xdr:rowOff>169640</xdr:rowOff>
    </xdr:to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/>
      </xdr:nvSpPr>
      <xdr:spPr>
        <a:xfrm>
          <a:off x="2081213" y="18159678"/>
          <a:ext cx="132746" cy="139212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15</xdr:col>
      <xdr:colOff>248771</xdr:colOff>
      <xdr:row>85</xdr:row>
      <xdr:rowOff>20344</xdr:rowOff>
    </xdr:from>
    <xdr:to>
      <xdr:col>15</xdr:col>
      <xdr:colOff>381517</xdr:colOff>
      <xdr:row>85</xdr:row>
      <xdr:rowOff>159556</xdr:rowOff>
    </xdr:to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/>
      </xdr:nvSpPr>
      <xdr:spPr>
        <a:xfrm>
          <a:off x="2693521" y="18149594"/>
          <a:ext cx="132746" cy="139212"/>
        </a:xfrm>
        <a:prstGeom prst="rect">
          <a:avLst/>
        </a:prstGeom>
        <a:solidFill>
          <a:schemeClr val="accent3">
            <a:lumMod val="5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16</xdr:col>
      <xdr:colOff>261097</xdr:colOff>
      <xdr:row>85</xdr:row>
      <xdr:rowOff>21465</xdr:rowOff>
    </xdr:from>
    <xdr:to>
      <xdr:col>16</xdr:col>
      <xdr:colOff>393843</xdr:colOff>
      <xdr:row>85</xdr:row>
      <xdr:rowOff>160677</xdr:rowOff>
    </xdr:to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/>
      </xdr:nvSpPr>
      <xdr:spPr>
        <a:xfrm>
          <a:off x="3317035" y="18150715"/>
          <a:ext cx="132746" cy="139212"/>
        </a:xfrm>
        <a:prstGeom prst="rect">
          <a:avLst/>
        </a:prstGeom>
        <a:solidFill>
          <a:schemeClr val="accent4">
            <a:lumMod val="5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144556</xdr:colOff>
      <xdr:row>85</xdr:row>
      <xdr:rowOff>28188</xdr:rowOff>
    </xdr:from>
    <xdr:to>
      <xdr:col>17</xdr:col>
      <xdr:colOff>277302</xdr:colOff>
      <xdr:row>85</xdr:row>
      <xdr:rowOff>167400</xdr:rowOff>
    </xdr:to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/>
      </xdr:nvSpPr>
      <xdr:spPr>
        <a:xfrm>
          <a:off x="3835494" y="18157438"/>
          <a:ext cx="132746" cy="139212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18</xdr:col>
      <xdr:colOff>151278</xdr:colOff>
      <xdr:row>85</xdr:row>
      <xdr:rowOff>23705</xdr:rowOff>
    </xdr:from>
    <xdr:to>
      <xdr:col>18</xdr:col>
      <xdr:colOff>284024</xdr:colOff>
      <xdr:row>85</xdr:row>
      <xdr:rowOff>162917</xdr:rowOff>
    </xdr:to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/>
      </xdr:nvSpPr>
      <xdr:spPr>
        <a:xfrm>
          <a:off x="4254966" y="18152955"/>
          <a:ext cx="132746" cy="139212"/>
        </a:xfrm>
        <a:prstGeom prst="rect">
          <a:avLst/>
        </a:prstGeom>
        <a:solidFill>
          <a:schemeClr val="accent6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 editAs="oneCell">
    <xdr:from>
      <xdr:col>22</xdr:col>
      <xdr:colOff>7504</xdr:colOff>
      <xdr:row>0</xdr:row>
      <xdr:rowOff>0</xdr:rowOff>
    </xdr:from>
    <xdr:to>
      <xdr:col>33</xdr:col>
      <xdr:colOff>2308</xdr:colOff>
      <xdr:row>5</xdr:row>
      <xdr:rowOff>103909</xdr:rowOff>
    </xdr:to>
    <xdr:pic>
      <xdr:nvPicPr>
        <xdr:cNvPr id="199" name="Рисунок 198" descr="monitoring.jpg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t="23758" b="31102"/>
        <a:stretch>
          <a:fillRect/>
        </a:stretch>
      </xdr:blipFill>
      <xdr:spPr>
        <a:xfrm>
          <a:off x="11635942" y="0"/>
          <a:ext cx="5868554" cy="1056409"/>
        </a:xfrm>
        <a:prstGeom prst="rect">
          <a:avLst/>
        </a:prstGeom>
      </xdr:spPr>
    </xdr:pic>
    <xdr:clientData/>
  </xdr:twoCellAnchor>
  <xdr:oneCellAnchor>
    <xdr:from>
      <xdr:col>27</xdr:col>
      <xdr:colOff>539092</xdr:colOff>
      <xdr:row>0</xdr:row>
      <xdr:rowOff>0</xdr:rowOff>
    </xdr:from>
    <xdr:ext cx="1878912" cy="1107996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/>
      </xdr:nvSpPr>
      <xdr:spPr>
        <a:xfrm>
          <a:off x="15223467" y="0"/>
          <a:ext cx="1878912" cy="11079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>
            <a:lnSpc>
              <a:spcPct val="150000"/>
            </a:lnSpc>
          </a:pPr>
          <a:r>
            <a:rPr lang="ru-RU" sz="1100" i="0" baseline="0">
              <a:solidFill>
                <a:schemeClr val="accent1">
                  <a:lumMod val="75000"/>
                </a:schemeClr>
              </a:solidFill>
              <a:latin typeface="Bahnschrift Light" pitchFamily="34" charset="0"/>
            </a:rPr>
            <a:t>АНАЛИЗ</a:t>
          </a:r>
        </a:p>
        <a:p>
          <a:pPr algn="ctr">
            <a:lnSpc>
              <a:spcPct val="150000"/>
            </a:lnSpc>
          </a:pPr>
          <a:r>
            <a:rPr lang="ru-RU" sz="1100" i="0" baseline="0">
              <a:solidFill>
                <a:schemeClr val="accent1">
                  <a:lumMod val="75000"/>
                </a:schemeClr>
              </a:solidFill>
              <a:latin typeface="Bahnschrift Light" pitchFamily="34" charset="0"/>
            </a:rPr>
            <a:t>реализации проекта </a:t>
          </a:r>
        </a:p>
        <a:p>
          <a:pPr algn="ctr">
            <a:lnSpc>
              <a:spcPct val="150000"/>
            </a:lnSpc>
          </a:pPr>
          <a:endParaRPr lang="ru-RU" sz="1100" i="0" baseline="0">
            <a:solidFill>
              <a:schemeClr val="accent1">
                <a:lumMod val="75000"/>
              </a:schemeClr>
            </a:solidFill>
            <a:latin typeface="Bahnschrift Light" pitchFamily="34" charset="0"/>
          </a:endParaRPr>
        </a:p>
        <a:p>
          <a:pPr algn="ctr">
            <a:lnSpc>
              <a:spcPct val="150000"/>
            </a:lnSpc>
          </a:pPr>
          <a:r>
            <a:rPr lang="ru-RU" sz="1100" i="0" baseline="0">
              <a:solidFill>
                <a:schemeClr val="accent1">
                  <a:lumMod val="75000"/>
                </a:schemeClr>
              </a:solidFill>
              <a:latin typeface="Bahnschrift Light" pitchFamily="34" charset="0"/>
            </a:rPr>
            <a:t>в 202</a:t>
          </a:r>
          <a:r>
            <a:rPr lang="en-US" sz="1100" i="0" baseline="0">
              <a:solidFill>
                <a:schemeClr val="accent1">
                  <a:lumMod val="75000"/>
                </a:schemeClr>
              </a:solidFill>
              <a:latin typeface="Bahnschrift Light" pitchFamily="34" charset="0"/>
            </a:rPr>
            <a:t>3</a:t>
          </a:r>
          <a:r>
            <a:rPr lang="ru-RU" sz="1100" i="0" baseline="0">
              <a:solidFill>
                <a:schemeClr val="accent1">
                  <a:lumMod val="75000"/>
                </a:schemeClr>
              </a:solidFill>
              <a:latin typeface="Bahnschrift Light" pitchFamily="34" charset="0"/>
            </a:rPr>
            <a:t>-202</a:t>
          </a:r>
          <a:r>
            <a:rPr lang="en-US" sz="1100" i="0" baseline="0">
              <a:solidFill>
                <a:schemeClr val="accent1">
                  <a:lumMod val="75000"/>
                </a:schemeClr>
              </a:solidFill>
              <a:latin typeface="Bahnschrift Light" pitchFamily="34" charset="0"/>
            </a:rPr>
            <a:t>4</a:t>
          </a:r>
          <a:r>
            <a:rPr lang="ru-RU" sz="1100" i="0" baseline="0">
              <a:solidFill>
                <a:schemeClr val="accent1">
                  <a:lumMod val="75000"/>
                </a:schemeClr>
              </a:solidFill>
              <a:latin typeface="Bahnschrift Light" pitchFamily="34" charset="0"/>
            </a:rPr>
            <a:t> учебном году</a:t>
          </a:r>
        </a:p>
      </xdr:txBody>
    </xdr:sp>
    <xdr:clientData/>
  </xdr:oneCellAnchor>
  <xdr:oneCellAnchor>
    <xdr:from>
      <xdr:col>27</xdr:col>
      <xdr:colOff>384297</xdr:colOff>
      <xdr:row>2</xdr:row>
      <xdr:rowOff>179102</xdr:rowOff>
    </xdr:from>
    <xdr:ext cx="2520971" cy="378876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/>
      </xdr:nvSpPr>
      <xdr:spPr>
        <a:xfrm>
          <a:off x="15068672" y="560102"/>
          <a:ext cx="2520971" cy="3788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 b="1" spc="130" baseline="0">
              <a:solidFill>
                <a:schemeClr val="tx2">
                  <a:lumMod val="75000"/>
                </a:schemeClr>
              </a:solidFill>
              <a:latin typeface="+mj-lt"/>
              <a:ea typeface="+mn-ea"/>
              <a:cs typeface="+mn-cs"/>
            </a:rPr>
            <a:t>"РЕСУРСНЫЙ ЦЕНТР"</a:t>
          </a:r>
        </a:p>
      </xdr:txBody>
    </xdr:sp>
    <xdr:clientData/>
  </xdr:oneCellAnchor>
  <xdr:twoCellAnchor>
    <xdr:from>
      <xdr:col>22</xdr:col>
      <xdr:colOff>179916</xdr:colOff>
      <xdr:row>45</xdr:row>
      <xdr:rowOff>66386</xdr:rowOff>
    </xdr:from>
    <xdr:to>
      <xdr:col>32</xdr:col>
      <xdr:colOff>277091</xdr:colOff>
      <xdr:row>67</xdr:row>
      <xdr:rowOff>8659</xdr:rowOff>
    </xdr:to>
    <xdr:graphicFrame macro="">
      <xdr:nvGraphicFramePr>
        <xdr:cNvPr id="202" name="Диаграмма 201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22</xdr:col>
      <xdr:colOff>461818</xdr:colOff>
      <xdr:row>13</xdr:row>
      <xdr:rowOff>156826</xdr:rowOff>
    </xdr:from>
    <xdr:to>
      <xdr:col>31</xdr:col>
      <xdr:colOff>398318</xdr:colOff>
      <xdr:row>25</xdr:row>
      <xdr:rowOff>133014</xdr:rowOff>
    </xdr:to>
    <xdr:graphicFrame macro="">
      <xdr:nvGraphicFramePr>
        <xdr:cNvPr id="203" name="Диаграмма 202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22</xdr:col>
      <xdr:colOff>451233</xdr:colOff>
      <xdr:row>26</xdr:row>
      <xdr:rowOff>174146</xdr:rowOff>
    </xdr:from>
    <xdr:to>
      <xdr:col>32</xdr:col>
      <xdr:colOff>1924</xdr:colOff>
      <xdr:row>41</xdr:row>
      <xdr:rowOff>51955</xdr:rowOff>
    </xdr:to>
    <xdr:graphicFrame macro="">
      <xdr:nvGraphicFramePr>
        <xdr:cNvPr id="204" name="Диаграмма 203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27</xdr:col>
      <xdr:colOff>181255</xdr:colOff>
      <xdr:row>57</xdr:row>
      <xdr:rowOff>81548</xdr:rowOff>
    </xdr:from>
    <xdr:to>
      <xdr:col>27</xdr:col>
      <xdr:colOff>215807</xdr:colOff>
      <xdr:row>68</xdr:row>
      <xdr:rowOff>69275</xdr:rowOff>
    </xdr:to>
    <xdr:grpSp>
      <xdr:nvGrpSpPr>
        <xdr:cNvPr id="205" name="Группа 204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GrpSpPr/>
      </xdr:nvGrpSpPr>
      <xdr:grpSpPr>
        <a:xfrm>
          <a:off x="14984693" y="12535486"/>
          <a:ext cx="34552" cy="2210227"/>
          <a:chOff x="6528371" y="9578511"/>
          <a:chExt cx="45719" cy="2235983"/>
        </a:xfrm>
      </xdr:grpSpPr>
      <xdr:sp macro="" textlink="">
        <xdr:nvSpPr>
          <xdr:cNvPr id="206" name="Овал 205">
            <a:extLst>
              <a:ext uri="{FF2B5EF4-FFF2-40B4-BE49-F238E27FC236}">
                <a16:creationId xmlns:a16="http://schemas.microsoft.com/office/drawing/2014/main" id="{00000000-0008-0000-0200-0000CE000000}"/>
              </a:ext>
            </a:extLst>
          </xdr:cNvPr>
          <xdr:cNvSpPr/>
        </xdr:nvSpPr>
        <xdr:spPr>
          <a:xfrm>
            <a:off x="6528371" y="9578511"/>
            <a:ext cx="45719" cy="45719"/>
          </a:xfrm>
          <a:prstGeom prst="ellipse">
            <a:avLst/>
          </a:prstGeom>
        </xdr:spPr>
        <xdr:style>
          <a:lnRef idx="1">
            <a:schemeClr val="accent5"/>
          </a:lnRef>
          <a:fillRef idx="3">
            <a:schemeClr val="accent5"/>
          </a:fillRef>
          <a:effectRef idx="2">
            <a:schemeClr val="accent5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207" name="Прямая соединительная линия 206">
            <a:extLst>
              <a:ext uri="{FF2B5EF4-FFF2-40B4-BE49-F238E27FC236}">
                <a16:creationId xmlns:a16="http://schemas.microsoft.com/office/drawing/2014/main" id="{00000000-0008-0000-0200-0000CF000000}"/>
              </a:ext>
            </a:extLst>
          </xdr:cNvPr>
          <xdr:cNvCxnSpPr>
            <a:endCxn id="206" idx="4"/>
          </xdr:cNvCxnSpPr>
        </xdr:nvCxnSpPr>
        <xdr:spPr>
          <a:xfrm flipV="1">
            <a:off x="6540604" y="9624230"/>
            <a:ext cx="10627" cy="219026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28</xdr:col>
      <xdr:colOff>165625</xdr:colOff>
      <xdr:row>59</xdr:row>
      <xdr:rowOff>83836</xdr:rowOff>
    </xdr:from>
    <xdr:to>
      <xdr:col>28</xdr:col>
      <xdr:colOff>200177</xdr:colOff>
      <xdr:row>67</xdr:row>
      <xdr:rowOff>155867</xdr:rowOff>
    </xdr:to>
    <xdr:grpSp>
      <xdr:nvGrpSpPr>
        <xdr:cNvPr id="208" name="Группа 207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GrpSpPr/>
      </xdr:nvGrpSpPr>
      <xdr:grpSpPr>
        <a:xfrm>
          <a:off x="15604063" y="12918774"/>
          <a:ext cx="34552" cy="1596031"/>
          <a:chOff x="6528371" y="9578511"/>
          <a:chExt cx="45719" cy="1619497"/>
        </a:xfrm>
      </xdr:grpSpPr>
      <xdr:sp macro="" textlink="">
        <xdr:nvSpPr>
          <xdr:cNvPr id="209" name="Овал 208">
            <a:extLst>
              <a:ext uri="{FF2B5EF4-FFF2-40B4-BE49-F238E27FC236}">
                <a16:creationId xmlns:a16="http://schemas.microsoft.com/office/drawing/2014/main" id="{00000000-0008-0000-0200-0000D1000000}"/>
              </a:ext>
            </a:extLst>
          </xdr:cNvPr>
          <xdr:cNvSpPr/>
        </xdr:nvSpPr>
        <xdr:spPr>
          <a:xfrm>
            <a:off x="6528371" y="9578511"/>
            <a:ext cx="45719" cy="45719"/>
          </a:xfrm>
          <a:prstGeom prst="ellipse">
            <a:avLst/>
          </a:prstGeom>
        </xdr:spPr>
        <xdr:style>
          <a:lnRef idx="1">
            <a:schemeClr val="accent5"/>
          </a:lnRef>
          <a:fillRef idx="3">
            <a:schemeClr val="accent5"/>
          </a:fillRef>
          <a:effectRef idx="2">
            <a:schemeClr val="accent5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210" name="Прямая соединительная линия 209">
            <a:extLst>
              <a:ext uri="{FF2B5EF4-FFF2-40B4-BE49-F238E27FC236}">
                <a16:creationId xmlns:a16="http://schemas.microsoft.com/office/drawing/2014/main" id="{00000000-0008-0000-0200-0000D2000000}"/>
              </a:ext>
            </a:extLst>
          </xdr:cNvPr>
          <xdr:cNvCxnSpPr>
            <a:endCxn id="209" idx="4"/>
          </xdr:cNvCxnSpPr>
        </xdr:nvCxnSpPr>
        <xdr:spPr>
          <a:xfrm flipH="1" flipV="1">
            <a:off x="6551230" y="9624230"/>
            <a:ext cx="21512" cy="15737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29</xdr:col>
      <xdr:colOff>163863</xdr:colOff>
      <xdr:row>61</xdr:row>
      <xdr:rowOff>60437</xdr:rowOff>
    </xdr:from>
    <xdr:to>
      <xdr:col>29</xdr:col>
      <xdr:colOff>198415</xdr:colOff>
      <xdr:row>67</xdr:row>
      <xdr:rowOff>147207</xdr:rowOff>
    </xdr:to>
    <xdr:grpSp>
      <xdr:nvGrpSpPr>
        <xdr:cNvPr id="211" name="Группа 210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GrpSpPr/>
      </xdr:nvGrpSpPr>
      <xdr:grpSpPr>
        <a:xfrm>
          <a:off x="16015051" y="13276375"/>
          <a:ext cx="34552" cy="1229770"/>
          <a:chOff x="6528371" y="9578511"/>
          <a:chExt cx="45719" cy="1248267"/>
        </a:xfrm>
      </xdr:grpSpPr>
      <xdr:sp macro="" textlink="">
        <xdr:nvSpPr>
          <xdr:cNvPr id="212" name="Овал 211">
            <a:extLst>
              <a:ext uri="{FF2B5EF4-FFF2-40B4-BE49-F238E27FC236}">
                <a16:creationId xmlns:a16="http://schemas.microsoft.com/office/drawing/2014/main" id="{00000000-0008-0000-0200-0000D4000000}"/>
              </a:ext>
            </a:extLst>
          </xdr:cNvPr>
          <xdr:cNvSpPr/>
        </xdr:nvSpPr>
        <xdr:spPr>
          <a:xfrm>
            <a:off x="6528371" y="9578511"/>
            <a:ext cx="45719" cy="45719"/>
          </a:xfrm>
          <a:prstGeom prst="ellipse">
            <a:avLst/>
          </a:prstGeom>
        </xdr:spPr>
        <xdr:style>
          <a:lnRef idx="1">
            <a:schemeClr val="accent5"/>
          </a:lnRef>
          <a:fillRef idx="3">
            <a:schemeClr val="accent5"/>
          </a:fillRef>
          <a:effectRef idx="2">
            <a:schemeClr val="accent5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213" name="Прямая соединительная линия 212">
            <a:extLst>
              <a:ext uri="{FF2B5EF4-FFF2-40B4-BE49-F238E27FC236}">
                <a16:creationId xmlns:a16="http://schemas.microsoft.com/office/drawing/2014/main" id="{00000000-0008-0000-0200-0000D5000000}"/>
              </a:ext>
            </a:extLst>
          </xdr:cNvPr>
          <xdr:cNvCxnSpPr>
            <a:endCxn id="212" idx="4"/>
          </xdr:cNvCxnSpPr>
        </xdr:nvCxnSpPr>
        <xdr:spPr>
          <a:xfrm flipH="1" flipV="1">
            <a:off x="6551230" y="9624230"/>
            <a:ext cx="929" cy="120254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31</xdr:col>
      <xdr:colOff>80353</xdr:colOff>
      <xdr:row>65</xdr:row>
      <xdr:rowOff>75199</xdr:rowOff>
    </xdr:from>
    <xdr:to>
      <xdr:col>31</xdr:col>
      <xdr:colOff>114905</xdr:colOff>
      <xdr:row>67</xdr:row>
      <xdr:rowOff>121226</xdr:rowOff>
    </xdr:to>
    <xdr:grpSp>
      <xdr:nvGrpSpPr>
        <xdr:cNvPr id="214" name="Группа 213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GrpSpPr/>
      </xdr:nvGrpSpPr>
      <xdr:grpSpPr>
        <a:xfrm>
          <a:off x="16757041" y="14053137"/>
          <a:ext cx="34552" cy="427027"/>
          <a:chOff x="6528371" y="9578511"/>
          <a:chExt cx="45719" cy="433892"/>
        </a:xfrm>
      </xdr:grpSpPr>
      <xdr:sp macro="" textlink="">
        <xdr:nvSpPr>
          <xdr:cNvPr id="215" name="Овал 214">
            <a:extLst>
              <a:ext uri="{FF2B5EF4-FFF2-40B4-BE49-F238E27FC236}">
                <a16:creationId xmlns:a16="http://schemas.microsoft.com/office/drawing/2014/main" id="{00000000-0008-0000-0200-0000D7000000}"/>
              </a:ext>
            </a:extLst>
          </xdr:cNvPr>
          <xdr:cNvSpPr/>
        </xdr:nvSpPr>
        <xdr:spPr>
          <a:xfrm>
            <a:off x="6528371" y="9578511"/>
            <a:ext cx="45719" cy="45719"/>
          </a:xfrm>
          <a:prstGeom prst="ellipse">
            <a:avLst/>
          </a:prstGeom>
        </xdr:spPr>
        <xdr:style>
          <a:lnRef idx="1">
            <a:schemeClr val="accent5"/>
          </a:lnRef>
          <a:fillRef idx="3">
            <a:schemeClr val="accent5"/>
          </a:fillRef>
          <a:effectRef idx="2">
            <a:schemeClr val="accent5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216" name="Прямая соединительная линия 215">
            <a:extLst>
              <a:ext uri="{FF2B5EF4-FFF2-40B4-BE49-F238E27FC236}">
                <a16:creationId xmlns:a16="http://schemas.microsoft.com/office/drawing/2014/main" id="{00000000-0008-0000-0200-0000D8000000}"/>
              </a:ext>
            </a:extLst>
          </xdr:cNvPr>
          <xdr:cNvCxnSpPr>
            <a:endCxn id="215" idx="4"/>
          </xdr:cNvCxnSpPr>
        </xdr:nvCxnSpPr>
        <xdr:spPr>
          <a:xfrm flipH="1" flipV="1">
            <a:off x="6551230" y="9624226"/>
            <a:ext cx="8308" cy="38817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165967</xdr:colOff>
      <xdr:row>69</xdr:row>
      <xdr:rowOff>177873</xdr:rowOff>
    </xdr:from>
    <xdr:to>
      <xdr:col>32</xdr:col>
      <xdr:colOff>225497</xdr:colOff>
      <xdr:row>84</xdr:row>
      <xdr:rowOff>51954</xdr:rowOff>
    </xdr:to>
    <xdr:graphicFrame macro="">
      <xdr:nvGraphicFramePr>
        <xdr:cNvPr id="217" name="Диаграмма 216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30</xdr:col>
      <xdr:colOff>180798</xdr:colOff>
      <xdr:row>63</xdr:row>
      <xdr:rowOff>71734</xdr:rowOff>
    </xdr:from>
    <xdr:to>
      <xdr:col>30</xdr:col>
      <xdr:colOff>215350</xdr:colOff>
      <xdr:row>67</xdr:row>
      <xdr:rowOff>86590</xdr:rowOff>
    </xdr:to>
    <xdr:grpSp>
      <xdr:nvGrpSpPr>
        <xdr:cNvPr id="218" name="Группа 217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GrpSpPr/>
      </xdr:nvGrpSpPr>
      <xdr:grpSpPr>
        <a:xfrm>
          <a:off x="16444736" y="13668672"/>
          <a:ext cx="34552" cy="776856"/>
          <a:chOff x="6528371" y="9578511"/>
          <a:chExt cx="45719" cy="789345"/>
        </a:xfrm>
      </xdr:grpSpPr>
      <xdr:sp macro="" textlink="">
        <xdr:nvSpPr>
          <xdr:cNvPr id="219" name="Овал 218">
            <a:extLst>
              <a:ext uri="{FF2B5EF4-FFF2-40B4-BE49-F238E27FC236}">
                <a16:creationId xmlns:a16="http://schemas.microsoft.com/office/drawing/2014/main" id="{00000000-0008-0000-0200-0000DB000000}"/>
              </a:ext>
            </a:extLst>
          </xdr:cNvPr>
          <xdr:cNvSpPr/>
        </xdr:nvSpPr>
        <xdr:spPr>
          <a:xfrm>
            <a:off x="6528371" y="9578511"/>
            <a:ext cx="45719" cy="45719"/>
          </a:xfrm>
          <a:prstGeom prst="ellipse">
            <a:avLst/>
          </a:prstGeom>
        </xdr:spPr>
        <xdr:style>
          <a:lnRef idx="1">
            <a:schemeClr val="accent5"/>
          </a:lnRef>
          <a:fillRef idx="3">
            <a:schemeClr val="accent5"/>
          </a:fillRef>
          <a:effectRef idx="2">
            <a:schemeClr val="accent5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220" name="Прямая соединительная линия 219">
            <a:extLst>
              <a:ext uri="{FF2B5EF4-FFF2-40B4-BE49-F238E27FC236}">
                <a16:creationId xmlns:a16="http://schemas.microsoft.com/office/drawing/2014/main" id="{00000000-0008-0000-0200-0000DC000000}"/>
              </a:ext>
            </a:extLst>
          </xdr:cNvPr>
          <xdr:cNvCxnSpPr>
            <a:endCxn id="219" idx="4"/>
          </xdr:cNvCxnSpPr>
        </xdr:nvCxnSpPr>
        <xdr:spPr>
          <a:xfrm flipH="1" flipV="1">
            <a:off x="6551230" y="9624230"/>
            <a:ext cx="12893" cy="7436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179916</xdr:colOff>
      <xdr:row>45</xdr:row>
      <xdr:rowOff>66386</xdr:rowOff>
    </xdr:from>
    <xdr:to>
      <xdr:col>32</xdr:col>
      <xdr:colOff>277091</xdr:colOff>
      <xdr:row>67</xdr:row>
      <xdr:rowOff>8659</xdr:rowOff>
    </xdr:to>
    <xdr:graphicFrame macro="">
      <xdr:nvGraphicFramePr>
        <xdr:cNvPr id="221" name="Диаграмма 220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22</xdr:col>
      <xdr:colOff>461818</xdr:colOff>
      <xdr:row>13</xdr:row>
      <xdr:rowOff>156826</xdr:rowOff>
    </xdr:from>
    <xdr:to>
      <xdr:col>31</xdr:col>
      <xdr:colOff>398318</xdr:colOff>
      <xdr:row>25</xdr:row>
      <xdr:rowOff>133014</xdr:rowOff>
    </xdr:to>
    <xdr:graphicFrame macro="">
      <xdr:nvGraphicFramePr>
        <xdr:cNvPr id="222" name="Диаграмма 221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22</xdr:col>
      <xdr:colOff>451233</xdr:colOff>
      <xdr:row>26</xdr:row>
      <xdr:rowOff>174146</xdr:rowOff>
    </xdr:from>
    <xdr:to>
      <xdr:col>32</xdr:col>
      <xdr:colOff>1924</xdr:colOff>
      <xdr:row>41</xdr:row>
      <xdr:rowOff>51955</xdr:rowOff>
    </xdr:to>
    <xdr:graphicFrame macro="">
      <xdr:nvGraphicFramePr>
        <xdr:cNvPr id="223" name="Диаграмма 222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27</xdr:col>
      <xdr:colOff>181255</xdr:colOff>
      <xdr:row>57</xdr:row>
      <xdr:rowOff>81548</xdr:rowOff>
    </xdr:from>
    <xdr:to>
      <xdr:col>27</xdr:col>
      <xdr:colOff>215807</xdr:colOff>
      <xdr:row>68</xdr:row>
      <xdr:rowOff>69275</xdr:rowOff>
    </xdr:to>
    <xdr:grpSp>
      <xdr:nvGrpSpPr>
        <xdr:cNvPr id="224" name="Группа 223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GrpSpPr/>
      </xdr:nvGrpSpPr>
      <xdr:grpSpPr>
        <a:xfrm>
          <a:off x="14984693" y="12535486"/>
          <a:ext cx="34552" cy="2210227"/>
          <a:chOff x="6528371" y="9578511"/>
          <a:chExt cx="45719" cy="2235983"/>
        </a:xfrm>
      </xdr:grpSpPr>
      <xdr:sp macro="" textlink="">
        <xdr:nvSpPr>
          <xdr:cNvPr id="225" name="Овал 224">
            <a:extLst>
              <a:ext uri="{FF2B5EF4-FFF2-40B4-BE49-F238E27FC236}">
                <a16:creationId xmlns:a16="http://schemas.microsoft.com/office/drawing/2014/main" id="{00000000-0008-0000-0200-0000E1000000}"/>
              </a:ext>
            </a:extLst>
          </xdr:cNvPr>
          <xdr:cNvSpPr/>
        </xdr:nvSpPr>
        <xdr:spPr>
          <a:xfrm>
            <a:off x="6528371" y="9578511"/>
            <a:ext cx="45719" cy="45719"/>
          </a:xfrm>
          <a:prstGeom prst="ellipse">
            <a:avLst/>
          </a:prstGeom>
        </xdr:spPr>
        <xdr:style>
          <a:lnRef idx="1">
            <a:schemeClr val="accent5"/>
          </a:lnRef>
          <a:fillRef idx="3">
            <a:schemeClr val="accent5"/>
          </a:fillRef>
          <a:effectRef idx="2">
            <a:schemeClr val="accent5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226" name="Прямая соединительная линия 225">
            <a:extLst>
              <a:ext uri="{FF2B5EF4-FFF2-40B4-BE49-F238E27FC236}">
                <a16:creationId xmlns:a16="http://schemas.microsoft.com/office/drawing/2014/main" id="{00000000-0008-0000-0200-0000E2000000}"/>
              </a:ext>
            </a:extLst>
          </xdr:cNvPr>
          <xdr:cNvCxnSpPr>
            <a:endCxn id="225" idx="4"/>
          </xdr:cNvCxnSpPr>
        </xdr:nvCxnSpPr>
        <xdr:spPr>
          <a:xfrm flipV="1">
            <a:off x="6540604" y="9624230"/>
            <a:ext cx="10627" cy="219026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28</xdr:col>
      <xdr:colOff>165625</xdr:colOff>
      <xdr:row>59</xdr:row>
      <xdr:rowOff>83836</xdr:rowOff>
    </xdr:from>
    <xdr:to>
      <xdr:col>28</xdr:col>
      <xdr:colOff>200177</xdr:colOff>
      <xdr:row>67</xdr:row>
      <xdr:rowOff>155867</xdr:rowOff>
    </xdr:to>
    <xdr:grpSp>
      <xdr:nvGrpSpPr>
        <xdr:cNvPr id="227" name="Группа 226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GrpSpPr/>
      </xdr:nvGrpSpPr>
      <xdr:grpSpPr>
        <a:xfrm>
          <a:off x="15604063" y="12918774"/>
          <a:ext cx="34552" cy="1596031"/>
          <a:chOff x="6528371" y="9578511"/>
          <a:chExt cx="45719" cy="1619497"/>
        </a:xfrm>
      </xdr:grpSpPr>
      <xdr:sp macro="" textlink="">
        <xdr:nvSpPr>
          <xdr:cNvPr id="228" name="Овал 227">
            <a:extLst>
              <a:ext uri="{FF2B5EF4-FFF2-40B4-BE49-F238E27FC236}">
                <a16:creationId xmlns:a16="http://schemas.microsoft.com/office/drawing/2014/main" id="{00000000-0008-0000-0200-0000E4000000}"/>
              </a:ext>
            </a:extLst>
          </xdr:cNvPr>
          <xdr:cNvSpPr/>
        </xdr:nvSpPr>
        <xdr:spPr>
          <a:xfrm>
            <a:off x="6528371" y="9578511"/>
            <a:ext cx="45719" cy="45719"/>
          </a:xfrm>
          <a:prstGeom prst="ellipse">
            <a:avLst/>
          </a:prstGeom>
        </xdr:spPr>
        <xdr:style>
          <a:lnRef idx="1">
            <a:schemeClr val="accent5"/>
          </a:lnRef>
          <a:fillRef idx="3">
            <a:schemeClr val="accent5"/>
          </a:fillRef>
          <a:effectRef idx="2">
            <a:schemeClr val="accent5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229" name="Прямая соединительная линия 228">
            <a:extLst>
              <a:ext uri="{FF2B5EF4-FFF2-40B4-BE49-F238E27FC236}">
                <a16:creationId xmlns:a16="http://schemas.microsoft.com/office/drawing/2014/main" id="{00000000-0008-0000-0200-0000E5000000}"/>
              </a:ext>
            </a:extLst>
          </xdr:cNvPr>
          <xdr:cNvCxnSpPr>
            <a:endCxn id="228" idx="4"/>
          </xdr:cNvCxnSpPr>
        </xdr:nvCxnSpPr>
        <xdr:spPr>
          <a:xfrm flipH="1" flipV="1">
            <a:off x="6551230" y="9624230"/>
            <a:ext cx="21512" cy="15737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29</xdr:col>
      <xdr:colOff>163863</xdr:colOff>
      <xdr:row>61</xdr:row>
      <xdr:rowOff>60437</xdr:rowOff>
    </xdr:from>
    <xdr:to>
      <xdr:col>29</xdr:col>
      <xdr:colOff>198415</xdr:colOff>
      <xdr:row>67</xdr:row>
      <xdr:rowOff>147207</xdr:rowOff>
    </xdr:to>
    <xdr:grpSp>
      <xdr:nvGrpSpPr>
        <xdr:cNvPr id="230" name="Группа 229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GrpSpPr/>
      </xdr:nvGrpSpPr>
      <xdr:grpSpPr>
        <a:xfrm>
          <a:off x="16015051" y="13276375"/>
          <a:ext cx="34552" cy="1229770"/>
          <a:chOff x="6528371" y="9578511"/>
          <a:chExt cx="45719" cy="1248267"/>
        </a:xfrm>
      </xdr:grpSpPr>
      <xdr:sp macro="" textlink="">
        <xdr:nvSpPr>
          <xdr:cNvPr id="231" name="Овал 230">
            <a:extLst>
              <a:ext uri="{FF2B5EF4-FFF2-40B4-BE49-F238E27FC236}">
                <a16:creationId xmlns:a16="http://schemas.microsoft.com/office/drawing/2014/main" id="{00000000-0008-0000-0200-0000E7000000}"/>
              </a:ext>
            </a:extLst>
          </xdr:cNvPr>
          <xdr:cNvSpPr/>
        </xdr:nvSpPr>
        <xdr:spPr>
          <a:xfrm>
            <a:off x="6528371" y="9578511"/>
            <a:ext cx="45719" cy="45719"/>
          </a:xfrm>
          <a:prstGeom prst="ellipse">
            <a:avLst/>
          </a:prstGeom>
        </xdr:spPr>
        <xdr:style>
          <a:lnRef idx="1">
            <a:schemeClr val="accent5"/>
          </a:lnRef>
          <a:fillRef idx="3">
            <a:schemeClr val="accent5"/>
          </a:fillRef>
          <a:effectRef idx="2">
            <a:schemeClr val="accent5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232" name="Прямая соединительная линия 231">
            <a:extLst>
              <a:ext uri="{FF2B5EF4-FFF2-40B4-BE49-F238E27FC236}">
                <a16:creationId xmlns:a16="http://schemas.microsoft.com/office/drawing/2014/main" id="{00000000-0008-0000-0200-0000E8000000}"/>
              </a:ext>
            </a:extLst>
          </xdr:cNvPr>
          <xdr:cNvCxnSpPr>
            <a:endCxn id="231" idx="4"/>
          </xdr:cNvCxnSpPr>
        </xdr:nvCxnSpPr>
        <xdr:spPr>
          <a:xfrm flipH="1" flipV="1">
            <a:off x="6551230" y="9624230"/>
            <a:ext cx="929" cy="120254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31</xdr:col>
      <xdr:colOff>80353</xdr:colOff>
      <xdr:row>65</xdr:row>
      <xdr:rowOff>75199</xdr:rowOff>
    </xdr:from>
    <xdr:to>
      <xdr:col>31</xdr:col>
      <xdr:colOff>114905</xdr:colOff>
      <xdr:row>67</xdr:row>
      <xdr:rowOff>121226</xdr:rowOff>
    </xdr:to>
    <xdr:grpSp>
      <xdr:nvGrpSpPr>
        <xdr:cNvPr id="233" name="Группа 232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GrpSpPr/>
      </xdr:nvGrpSpPr>
      <xdr:grpSpPr>
        <a:xfrm>
          <a:off x="16757041" y="14053137"/>
          <a:ext cx="34552" cy="427027"/>
          <a:chOff x="6528371" y="9578511"/>
          <a:chExt cx="45719" cy="433892"/>
        </a:xfrm>
      </xdr:grpSpPr>
      <xdr:sp macro="" textlink="">
        <xdr:nvSpPr>
          <xdr:cNvPr id="234" name="Овал 233">
            <a:extLst>
              <a:ext uri="{FF2B5EF4-FFF2-40B4-BE49-F238E27FC236}">
                <a16:creationId xmlns:a16="http://schemas.microsoft.com/office/drawing/2014/main" id="{00000000-0008-0000-0200-0000EA000000}"/>
              </a:ext>
            </a:extLst>
          </xdr:cNvPr>
          <xdr:cNvSpPr/>
        </xdr:nvSpPr>
        <xdr:spPr>
          <a:xfrm>
            <a:off x="6528371" y="9578511"/>
            <a:ext cx="45719" cy="45719"/>
          </a:xfrm>
          <a:prstGeom prst="ellipse">
            <a:avLst/>
          </a:prstGeom>
        </xdr:spPr>
        <xdr:style>
          <a:lnRef idx="1">
            <a:schemeClr val="accent5"/>
          </a:lnRef>
          <a:fillRef idx="3">
            <a:schemeClr val="accent5"/>
          </a:fillRef>
          <a:effectRef idx="2">
            <a:schemeClr val="accent5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235" name="Прямая соединительная линия 234">
            <a:extLst>
              <a:ext uri="{FF2B5EF4-FFF2-40B4-BE49-F238E27FC236}">
                <a16:creationId xmlns:a16="http://schemas.microsoft.com/office/drawing/2014/main" id="{00000000-0008-0000-0200-0000EB000000}"/>
              </a:ext>
            </a:extLst>
          </xdr:cNvPr>
          <xdr:cNvCxnSpPr>
            <a:endCxn id="234" idx="4"/>
          </xdr:cNvCxnSpPr>
        </xdr:nvCxnSpPr>
        <xdr:spPr>
          <a:xfrm flipH="1" flipV="1">
            <a:off x="6551230" y="9624226"/>
            <a:ext cx="8308" cy="38817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165967</xdr:colOff>
      <xdr:row>69</xdr:row>
      <xdr:rowOff>177873</xdr:rowOff>
    </xdr:from>
    <xdr:to>
      <xdr:col>32</xdr:col>
      <xdr:colOff>225497</xdr:colOff>
      <xdr:row>84</xdr:row>
      <xdr:rowOff>51954</xdr:rowOff>
    </xdr:to>
    <xdr:graphicFrame macro="">
      <xdr:nvGraphicFramePr>
        <xdr:cNvPr id="236" name="Диаграмма 235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30</xdr:col>
      <xdr:colOff>180798</xdr:colOff>
      <xdr:row>63</xdr:row>
      <xdr:rowOff>71734</xdr:rowOff>
    </xdr:from>
    <xdr:to>
      <xdr:col>30</xdr:col>
      <xdr:colOff>215350</xdr:colOff>
      <xdr:row>67</xdr:row>
      <xdr:rowOff>86590</xdr:rowOff>
    </xdr:to>
    <xdr:grpSp>
      <xdr:nvGrpSpPr>
        <xdr:cNvPr id="237" name="Группа 236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GrpSpPr/>
      </xdr:nvGrpSpPr>
      <xdr:grpSpPr>
        <a:xfrm>
          <a:off x="16444736" y="13668672"/>
          <a:ext cx="34552" cy="776856"/>
          <a:chOff x="6528371" y="9578511"/>
          <a:chExt cx="45719" cy="789345"/>
        </a:xfrm>
      </xdr:grpSpPr>
      <xdr:sp macro="" textlink="">
        <xdr:nvSpPr>
          <xdr:cNvPr id="238" name="Овал 237">
            <a:extLst>
              <a:ext uri="{FF2B5EF4-FFF2-40B4-BE49-F238E27FC236}">
                <a16:creationId xmlns:a16="http://schemas.microsoft.com/office/drawing/2014/main" id="{00000000-0008-0000-0200-0000EE000000}"/>
              </a:ext>
            </a:extLst>
          </xdr:cNvPr>
          <xdr:cNvSpPr/>
        </xdr:nvSpPr>
        <xdr:spPr>
          <a:xfrm>
            <a:off x="6528371" y="9578511"/>
            <a:ext cx="45719" cy="45719"/>
          </a:xfrm>
          <a:prstGeom prst="ellipse">
            <a:avLst/>
          </a:prstGeom>
        </xdr:spPr>
        <xdr:style>
          <a:lnRef idx="1">
            <a:schemeClr val="accent5"/>
          </a:lnRef>
          <a:fillRef idx="3">
            <a:schemeClr val="accent5"/>
          </a:fillRef>
          <a:effectRef idx="2">
            <a:schemeClr val="accent5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239" name="Прямая соединительная линия 238">
            <a:extLst>
              <a:ext uri="{FF2B5EF4-FFF2-40B4-BE49-F238E27FC236}">
                <a16:creationId xmlns:a16="http://schemas.microsoft.com/office/drawing/2014/main" id="{00000000-0008-0000-0200-0000EF000000}"/>
              </a:ext>
            </a:extLst>
          </xdr:cNvPr>
          <xdr:cNvCxnSpPr>
            <a:endCxn id="238" idx="4"/>
          </xdr:cNvCxnSpPr>
        </xdr:nvCxnSpPr>
        <xdr:spPr>
          <a:xfrm flipH="1" flipV="1">
            <a:off x="6551230" y="9624230"/>
            <a:ext cx="12893" cy="7436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240927</xdr:colOff>
      <xdr:row>85</xdr:row>
      <xdr:rowOff>34910</xdr:rowOff>
    </xdr:from>
    <xdr:to>
      <xdr:col>24</xdr:col>
      <xdr:colOff>373673</xdr:colOff>
      <xdr:row>85</xdr:row>
      <xdr:rowOff>174122</xdr:rowOff>
    </xdr:to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/>
      </xdr:nvSpPr>
      <xdr:spPr>
        <a:xfrm>
          <a:off x="7265615" y="18164160"/>
          <a:ext cx="132746" cy="139212"/>
        </a:xfrm>
        <a:prstGeom prst="rect">
          <a:avLst/>
        </a:prstGeom>
        <a:solidFill>
          <a:schemeClr val="tx2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25</xdr:col>
      <xdr:colOff>247650</xdr:colOff>
      <xdr:row>85</xdr:row>
      <xdr:rowOff>30428</xdr:rowOff>
    </xdr:from>
    <xdr:to>
      <xdr:col>25</xdr:col>
      <xdr:colOff>380396</xdr:colOff>
      <xdr:row>85</xdr:row>
      <xdr:rowOff>169640</xdr:rowOff>
    </xdr:to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/>
      </xdr:nvSpPr>
      <xdr:spPr>
        <a:xfrm>
          <a:off x="7907338" y="18159678"/>
          <a:ext cx="132746" cy="139212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26</xdr:col>
      <xdr:colOff>248771</xdr:colOff>
      <xdr:row>85</xdr:row>
      <xdr:rowOff>20344</xdr:rowOff>
    </xdr:from>
    <xdr:to>
      <xdr:col>26</xdr:col>
      <xdr:colOff>381517</xdr:colOff>
      <xdr:row>85</xdr:row>
      <xdr:rowOff>159556</xdr:rowOff>
    </xdr:to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/>
      </xdr:nvSpPr>
      <xdr:spPr>
        <a:xfrm>
          <a:off x="8543459" y="18149594"/>
          <a:ext cx="132746" cy="139212"/>
        </a:xfrm>
        <a:prstGeom prst="rect">
          <a:avLst/>
        </a:prstGeom>
        <a:solidFill>
          <a:schemeClr val="accent3">
            <a:lumMod val="5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27</xdr:col>
      <xdr:colOff>261097</xdr:colOff>
      <xdr:row>85</xdr:row>
      <xdr:rowOff>21465</xdr:rowOff>
    </xdr:from>
    <xdr:to>
      <xdr:col>27</xdr:col>
      <xdr:colOff>393843</xdr:colOff>
      <xdr:row>85</xdr:row>
      <xdr:rowOff>160677</xdr:rowOff>
    </xdr:to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/>
      </xdr:nvSpPr>
      <xdr:spPr>
        <a:xfrm>
          <a:off x="9190785" y="18150715"/>
          <a:ext cx="132746" cy="139212"/>
        </a:xfrm>
        <a:prstGeom prst="rect">
          <a:avLst/>
        </a:prstGeom>
        <a:solidFill>
          <a:schemeClr val="accent4">
            <a:lumMod val="5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28</xdr:col>
      <xdr:colOff>144556</xdr:colOff>
      <xdr:row>85</xdr:row>
      <xdr:rowOff>28188</xdr:rowOff>
    </xdr:from>
    <xdr:to>
      <xdr:col>28</xdr:col>
      <xdr:colOff>277302</xdr:colOff>
      <xdr:row>85</xdr:row>
      <xdr:rowOff>167400</xdr:rowOff>
    </xdr:to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/>
      </xdr:nvSpPr>
      <xdr:spPr>
        <a:xfrm>
          <a:off x="9709244" y="18157438"/>
          <a:ext cx="132746" cy="139212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29</xdr:col>
      <xdr:colOff>151278</xdr:colOff>
      <xdr:row>85</xdr:row>
      <xdr:rowOff>23705</xdr:rowOff>
    </xdr:from>
    <xdr:to>
      <xdr:col>29</xdr:col>
      <xdr:colOff>284024</xdr:colOff>
      <xdr:row>85</xdr:row>
      <xdr:rowOff>162917</xdr:rowOff>
    </xdr:to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/>
      </xdr:nvSpPr>
      <xdr:spPr>
        <a:xfrm>
          <a:off x="10128716" y="18152955"/>
          <a:ext cx="132746" cy="139212"/>
        </a:xfrm>
        <a:prstGeom prst="rect">
          <a:avLst/>
        </a:prstGeom>
        <a:solidFill>
          <a:schemeClr val="accent6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129886</xdr:colOff>
      <xdr:row>11</xdr:row>
      <xdr:rowOff>5196</xdr:rowOff>
    </xdr:from>
    <xdr:to>
      <xdr:col>10</xdr:col>
      <xdr:colOff>476250</xdr:colOff>
      <xdr:row>35</xdr:row>
      <xdr:rowOff>25978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9525</xdr:rowOff>
    </xdr:from>
    <xdr:to>
      <xdr:col>10</xdr:col>
      <xdr:colOff>588818</xdr:colOff>
      <xdr:row>8</xdr:row>
      <xdr:rowOff>47625</xdr:rowOff>
    </xdr:to>
    <xdr:pic>
      <xdr:nvPicPr>
        <xdr:cNvPr id="5" name="Рисунок 4" descr="1613586632_90-p-foni-dlya-finansovikh-prezentatsii-117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25565" b="14595"/>
        <a:stretch>
          <a:fillRect/>
        </a:stretch>
      </xdr:blipFill>
      <xdr:spPr>
        <a:xfrm>
          <a:off x="0" y="9525"/>
          <a:ext cx="6650182" cy="1562100"/>
        </a:xfrm>
        <a:prstGeom prst="rect">
          <a:avLst/>
        </a:prstGeom>
      </xdr:spPr>
    </xdr:pic>
    <xdr:clientData/>
  </xdr:twoCellAnchor>
  <xdr:oneCellAnchor>
    <xdr:from>
      <xdr:col>0</xdr:col>
      <xdr:colOff>363682</xdr:colOff>
      <xdr:row>11</xdr:row>
      <xdr:rowOff>86592</xdr:rowOff>
    </xdr:from>
    <xdr:ext cx="532390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363682" y="2182092"/>
          <a:ext cx="5323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i="1"/>
            <a:t>Рис. 1</a:t>
          </a:r>
        </a:p>
      </xdr:txBody>
    </xdr:sp>
    <xdr:clientData/>
  </xdr:oneCellAnchor>
  <xdr:twoCellAnchor>
    <xdr:from>
      <xdr:col>0</xdr:col>
      <xdr:colOff>147204</xdr:colOff>
      <xdr:row>37</xdr:row>
      <xdr:rowOff>41564</xdr:rowOff>
    </xdr:from>
    <xdr:to>
      <xdr:col>10</xdr:col>
      <xdr:colOff>458932</xdr:colOff>
      <xdr:row>51</xdr:row>
      <xdr:rowOff>129886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138546</xdr:colOff>
      <xdr:row>52</xdr:row>
      <xdr:rowOff>181841</xdr:rowOff>
    </xdr:from>
    <xdr:to>
      <xdr:col>10</xdr:col>
      <xdr:colOff>450274</xdr:colOff>
      <xdr:row>66</xdr:row>
      <xdr:rowOff>157595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9</xdr:col>
      <xdr:colOff>484910</xdr:colOff>
      <xdr:row>38</xdr:row>
      <xdr:rowOff>17319</xdr:rowOff>
    </xdr:from>
    <xdr:ext cx="527709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5940137" y="7031183"/>
          <a:ext cx="52770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i="1"/>
            <a:t>Рис. 2</a:t>
          </a:r>
        </a:p>
      </xdr:txBody>
    </xdr:sp>
    <xdr:clientData/>
  </xdr:oneCellAnchor>
  <xdr:oneCellAnchor>
    <xdr:from>
      <xdr:col>9</xdr:col>
      <xdr:colOff>493569</xdr:colOff>
      <xdr:row>53</xdr:row>
      <xdr:rowOff>25977</xdr:rowOff>
    </xdr:from>
    <xdr:ext cx="527709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5948796" y="9897341"/>
          <a:ext cx="52770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i="1"/>
            <a:t>Рис. 3</a:t>
          </a:r>
        </a:p>
      </xdr:txBody>
    </xdr:sp>
    <xdr:clientData/>
  </xdr:oneCellAnchor>
  <xdr:oneCellAnchor>
    <xdr:from>
      <xdr:col>9</xdr:col>
      <xdr:colOff>103909</xdr:colOff>
      <xdr:row>39</xdr:row>
      <xdr:rowOff>43294</xdr:rowOff>
    </xdr:from>
    <xdr:ext cx="917863" cy="424295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5559136" y="7247658"/>
          <a:ext cx="917863" cy="42429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r"/>
          <a:r>
            <a:rPr lang="ru-RU" sz="1000">
              <a:latin typeface="Bahnschrift Light Condensed" pitchFamily="34" charset="0"/>
            </a:rPr>
            <a:t>Количественные показатели</a:t>
          </a:r>
        </a:p>
      </xdr:txBody>
    </xdr:sp>
    <xdr:clientData/>
  </xdr:oneCellAnchor>
  <xdr:oneCellAnchor>
    <xdr:from>
      <xdr:col>9</xdr:col>
      <xdr:colOff>83127</xdr:colOff>
      <xdr:row>54</xdr:row>
      <xdr:rowOff>74467</xdr:rowOff>
    </xdr:from>
    <xdr:ext cx="917863" cy="424295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5538354" y="10136331"/>
          <a:ext cx="917863" cy="424295"/>
        </a:xfrm>
        <a:prstGeom prst="rect">
          <a:avLst/>
        </a:prstGeom>
        <a:solidFill>
          <a:srgbClr val="D2FCFE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r"/>
          <a:r>
            <a:rPr lang="ru-RU" sz="1000">
              <a:latin typeface="Bahnschrift Light Condensed" pitchFamily="34" charset="0"/>
            </a:rPr>
            <a:t>Качественные показатели</a:t>
          </a:r>
        </a:p>
      </xdr:txBody>
    </xdr:sp>
    <xdr:clientData/>
  </xdr:oneCellAnchor>
  <xdr:twoCellAnchor>
    <xdr:from>
      <xdr:col>0</xdr:col>
      <xdr:colOff>94384</xdr:colOff>
      <xdr:row>69</xdr:row>
      <xdr:rowOff>58016</xdr:rowOff>
    </xdr:from>
    <xdr:to>
      <xdr:col>10</xdr:col>
      <xdr:colOff>440747</xdr:colOff>
      <xdr:row>86</xdr:row>
      <xdr:rowOff>66676</xdr:rowOff>
    </xdr:to>
    <xdr:graphicFrame macro="">
      <xdr:nvGraphicFramePr>
        <xdr:cNvPr id="14" name="Диаграмма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9</xdr:col>
      <xdr:colOff>443346</xdr:colOff>
      <xdr:row>70</xdr:row>
      <xdr:rowOff>58016</xdr:rowOff>
    </xdr:from>
    <xdr:ext cx="527709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5929746" y="13050116"/>
          <a:ext cx="52770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i="1"/>
            <a:t>Рис. 4</a:t>
          </a:r>
        </a:p>
      </xdr:txBody>
    </xdr:sp>
    <xdr:clientData/>
  </xdr:oneCellAnchor>
  <xdr:oneCellAnchor>
    <xdr:from>
      <xdr:col>9</xdr:col>
      <xdr:colOff>72736</xdr:colOff>
      <xdr:row>39</xdr:row>
      <xdr:rowOff>46758</xdr:rowOff>
    </xdr:from>
    <xdr:ext cx="917863" cy="424295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5559136" y="7247658"/>
          <a:ext cx="917863" cy="42429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r"/>
          <a:r>
            <a:rPr lang="ru-RU" sz="1000">
              <a:latin typeface="Bahnschrift Light Condensed" pitchFamily="34" charset="0"/>
            </a:rPr>
            <a:t>Количественные показатели</a:t>
          </a:r>
        </a:p>
      </xdr:txBody>
    </xdr:sp>
    <xdr:clientData/>
  </xdr:oneCellAnchor>
  <xdr:oneCellAnchor>
    <xdr:from>
      <xdr:col>9</xdr:col>
      <xdr:colOff>25111</xdr:colOff>
      <xdr:row>71</xdr:row>
      <xdr:rowOff>113433</xdr:rowOff>
    </xdr:from>
    <xdr:ext cx="917863" cy="424295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5511511" y="13296033"/>
          <a:ext cx="917863" cy="42429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r"/>
          <a:r>
            <a:rPr lang="ru-RU" sz="1000">
              <a:latin typeface="Bahnschrift Light Condensed" pitchFamily="34" charset="0"/>
            </a:rPr>
            <a:t>Количественные показатели</a:t>
          </a:r>
        </a:p>
      </xdr:txBody>
    </xdr:sp>
    <xdr:clientData/>
  </xdr:oneCellAnchor>
  <xdr:twoCellAnchor>
    <xdr:from>
      <xdr:col>0</xdr:col>
      <xdr:colOff>38100</xdr:colOff>
      <xdr:row>88</xdr:row>
      <xdr:rowOff>57150</xdr:rowOff>
    </xdr:from>
    <xdr:to>
      <xdr:col>10</xdr:col>
      <xdr:colOff>438150</xdr:colOff>
      <xdr:row>102</xdr:row>
      <xdr:rowOff>133350</xdr:rowOff>
    </xdr:to>
    <xdr:graphicFrame macro="">
      <xdr:nvGraphicFramePr>
        <xdr:cNvPr id="18" name="Диаграмма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0</xdr:col>
      <xdr:colOff>140278</xdr:colOff>
      <xdr:row>88</xdr:row>
      <xdr:rowOff>125557</xdr:rowOff>
    </xdr:from>
    <xdr:ext cx="527709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140278" y="16551852"/>
          <a:ext cx="52770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i="1"/>
            <a:t>Рис. 5</a:t>
          </a:r>
        </a:p>
      </xdr:txBody>
    </xdr:sp>
    <xdr:clientData/>
  </xdr:oneCellAnchor>
  <xdr:twoCellAnchor>
    <xdr:from>
      <xdr:col>0</xdr:col>
      <xdr:colOff>152400</xdr:colOff>
      <xdr:row>103</xdr:row>
      <xdr:rowOff>57150</xdr:rowOff>
    </xdr:from>
    <xdr:to>
      <xdr:col>10</xdr:col>
      <xdr:colOff>428625</xdr:colOff>
      <xdr:row>120</xdr:row>
      <xdr:rowOff>139211</xdr:rowOff>
    </xdr:to>
    <xdr:graphicFrame macro="">
      <xdr:nvGraphicFramePr>
        <xdr:cNvPr id="21" name="Диаграмма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oneCellAnchor>
    <xdr:from>
      <xdr:col>0</xdr:col>
      <xdr:colOff>214746</xdr:colOff>
      <xdr:row>103</xdr:row>
      <xdr:rowOff>135681</xdr:rowOff>
    </xdr:from>
    <xdr:ext cx="527709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214746" y="19405489"/>
          <a:ext cx="52770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i="1"/>
            <a:t>Рис. 6</a:t>
          </a:r>
        </a:p>
      </xdr:txBody>
    </xdr:sp>
    <xdr:clientData/>
  </xdr:oneCellAnchor>
  <xdr:oneCellAnchor>
    <xdr:from>
      <xdr:col>0</xdr:col>
      <xdr:colOff>126621</xdr:colOff>
      <xdr:row>89</xdr:row>
      <xdr:rowOff>184570</xdr:rowOff>
    </xdr:from>
    <xdr:ext cx="917863" cy="424295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126621" y="16801365"/>
          <a:ext cx="917863" cy="42429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r"/>
          <a:r>
            <a:rPr lang="ru-RU" sz="1000">
              <a:latin typeface="Bahnschrift Light Condensed" pitchFamily="34" charset="0"/>
            </a:rPr>
            <a:t>Количественные показатели</a:t>
          </a:r>
        </a:p>
      </xdr:txBody>
    </xdr:sp>
    <xdr:clientData/>
  </xdr:oneCellAnchor>
  <xdr:oneCellAnchor>
    <xdr:from>
      <xdr:col>0</xdr:col>
      <xdr:colOff>197826</xdr:colOff>
      <xdr:row>104</xdr:row>
      <xdr:rowOff>168519</xdr:rowOff>
    </xdr:from>
    <xdr:ext cx="917863" cy="424295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197826" y="19628827"/>
          <a:ext cx="917863" cy="42429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ru-RU" sz="1000">
              <a:latin typeface="Bahnschrift Light Condensed" pitchFamily="34" charset="0"/>
            </a:rPr>
            <a:t>Количественные показатели</a:t>
          </a:r>
        </a:p>
      </xdr:txBody>
    </xdr:sp>
    <xdr:clientData/>
  </xdr:oneCellAnchor>
  <xdr:twoCellAnchor>
    <xdr:from>
      <xdr:col>0</xdr:col>
      <xdr:colOff>173180</xdr:colOff>
      <xdr:row>121</xdr:row>
      <xdr:rowOff>112569</xdr:rowOff>
    </xdr:from>
    <xdr:to>
      <xdr:col>10</xdr:col>
      <xdr:colOff>398317</xdr:colOff>
      <xdr:row>144</xdr:row>
      <xdr:rowOff>164523</xdr:rowOff>
    </xdr:to>
    <xdr:graphicFrame macro="">
      <xdr:nvGraphicFramePr>
        <xdr:cNvPr id="25" name="Диаграмма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oneCellAnchor>
    <xdr:from>
      <xdr:col>0</xdr:col>
      <xdr:colOff>275360</xdr:colOff>
      <xdr:row>122</xdr:row>
      <xdr:rowOff>78398</xdr:rowOff>
    </xdr:from>
    <xdr:ext cx="527709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275360" y="22981693"/>
          <a:ext cx="52770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i="1"/>
            <a:t>Рис. 7</a:t>
          </a:r>
        </a:p>
      </xdr:txBody>
    </xdr:sp>
    <xdr:clientData/>
  </xdr:oneCellAnchor>
  <xdr:oneCellAnchor>
    <xdr:from>
      <xdr:col>1</xdr:col>
      <xdr:colOff>200891</xdr:colOff>
      <xdr:row>122</xdr:row>
      <xdr:rowOff>71004</xdr:rowOff>
    </xdr:from>
    <xdr:ext cx="1435678" cy="292678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807027" y="22974299"/>
          <a:ext cx="1435678" cy="292678"/>
        </a:xfrm>
        <a:prstGeom prst="rect">
          <a:avLst/>
        </a:prstGeom>
        <a:solidFill>
          <a:srgbClr val="D2FCFE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ru-RU" sz="1000">
              <a:latin typeface="Bahnschrift Light Condensed" pitchFamily="34" charset="0"/>
            </a:rPr>
            <a:t>Качественные показатели</a:t>
          </a:r>
        </a:p>
      </xdr:txBody>
    </xdr:sp>
    <xdr:clientData/>
  </xdr:oneCellAnchor>
  <xdr:oneCellAnchor>
    <xdr:from>
      <xdr:col>1</xdr:col>
      <xdr:colOff>372341</xdr:colOff>
      <xdr:row>0</xdr:row>
      <xdr:rowOff>0</xdr:rowOff>
    </xdr:from>
    <xdr:ext cx="4797137" cy="1107996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978477" y="0"/>
          <a:ext cx="4797137" cy="11079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>
            <a:lnSpc>
              <a:spcPts val="2100"/>
            </a:lnSpc>
          </a:pPr>
          <a:r>
            <a:rPr lang="ru-RU" sz="1100" b="1" i="0" baseline="0">
              <a:solidFill>
                <a:schemeClr val="bg1"/>
              </a:solidFill>
              <a:latin typeface="Candara" pitchFamily="34" charset="0"/>
            </a:rPr>
            <a:t>ИТОГОВЫЙ АНАЛИЗ</a:t>
          </a:r>
        </a:p>
        <a:p>
          <a:pPr algn="ctr">
            <a:lnSpc>
              <a:spcPts val="2100"/>
            </a:lnSpc>
          </a:pPr>
          <a:r>
            <a:rPr lang="ru-RU" sz="1100" b="1" i="0" baseline="0">
              <a:solidFill>
                <a:schemeClr val="bg1"/>
              </a:solidFill>
              <a:latin typeface="Candara" pitchFamily="34" charset="0"/>
            </a:rPr>
            <a:t>реализации проекта</a:t>
          </a:r>
        </a:p>
        <a:p>
          <a:pPr algn="ctr">
            <a:lnSpc>
              <a:spcPts val="2100"/>
            </a:lnSpc>
          </a:pPr>
          <a:r>
            <a:rPr lang="ru-RU" sz="1400" b="1" i="0" baseline="0">
              <a:solidFill>
                <a:schemeClr val="bg1"/>
              </a:solidFill>
              <a:latin typeface="Candara" pitchFamily="34" charset="0"/>
            </a:rPr>
            <a:t>"РЕСУРНЫЙ ЦЕНТР"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6"/>
  <sheetViews>
    <sheetView view="pageBreakPreview" zoomScaleNormal="100" zoomScaleSheetLayoutView="100" workbookViewId="0">
      <selection activeCell="A5" sqref="A5:B5"/>
    </sheetView>
  </sheetViews>
  <sheetFormatPr defaultRowHeight="15" x14ac:dyDescent="0.25"/>
  <cols>
    <col min="2" max="2" width="77.5703125" customWidth="1"/>
  </cols>
  <sheetData>
    <row r="1" spans="1:2" x14ac:dyDescent="0.25">
      <c r="A1" s="101" t="s">
        <v>56</v>
      </c>
      <c r="B1" s="101"/>
    </row>
    <row r="2" spans="1:2" ht="28.5" customHeight="1" x14ac:dyDescent="0.25">
      <c r="A2" s="102" t="s">
        <v>57</v>
      </c>
      <c r="B2" s="102"/>
    </row>
    <row r="3" spans="1:2" x14ac:dyDescent="0.25">
      <c r="A3" s="70"/>
      <c r="B3" s="70"/>
    </row>
    <row r="4" spans="1:2" x14ac:dyDescent="0.25">
      <c r="A4" s="104" t="s">
        <v>69</v>
      </c>
      <c r="B4" s="104"/>
    </row>
    <row r="5" spans="1:2" ht="105.75" customHeight="1" x14ac:dyDescent="0.25">
      <c r="A5" s="105" t="s">
        <v>100</v>
      </c>
      <c r="B5" s="105"/>
    </row>
    <row r="6" spans="1:2" x14ac:dyDescent="0.25">
      <c r="A6" s="71"/>
      <c r="B6" s="71"/>
    </row>
    <row r="7" spans="1:2" ht="28.5" x14ac:dyDescent="0.25">
      <c r="A7" s="78" t="s">
        <v>9</v>
      </c>
      <c r="B7" s="78" t="s">
        <v>58</v>
      </c>
    </row>
    <row r="8" spans="1:2" x14ac:dyDescent="0.25">
      <c r="A8" s="103" t="s">
        <v>66</v>
      </c>
      <c r="B8" s="103"/>
    </row>
    <row r="9" spans="1:2" ht="51" x14ac:dyDescent="0.25">
      <c r="A9" s="79" t="s">
        <v>59</v>
      </c>
      <c r="B9" s="79" t="s">
        <v>60</v>
      </c>
    </row>
    <row r="10" spans="1:2" ht="38.25" x14ac:dyDescent="0.25">
      <c r="A10" s="79" t="s">
        <v>61</v>
      </c>
      <c r="B10" s="79" t="s">
        <v>62</v>
      </c>
    </row>
    <row r="11" spans="1:2" ht="25.5" x14ac:dyDescent="0.25">
      <c r="A11" s="79" t="s">
        <v>63</v>
      </c>
      <c r="B11" s="79" t="s">
        <v>64</v>
      </c>
    </row>
    <row r="12" spans="1:2" ht="38.25" x14ac:dyDescent="0.25">
      <c r="A12" s="80" t="s">
        <v>63</v>
      </c>
      <c r="B12" s="79" t="s">
        <v>65</v>
      </c>
    </row>
    <row r="13" spans="1:2" ht="25.5" x14ac:dyDescent="0.25">
      <c r="A13" s="79" t="s">
        <v>67</v>
      </c>
      <c r="B13" s="79" t="s">
        <v>68</v>
      </c>
    </row>
    <row r="14" spans="1:2" x14ac:dyDescent="0.25">
      <c r="A14" s="100" t="s">
        <v>101</v>
      </c>
      <c r="B14" s="100"/>
    </row>
    <row r="15" spans="1:2" ht="41.25" customHeight="1" x14ac:dyDescent="0.25">
      <c r="A15" s="98" t="s">
        <v>123</v>
      </c>
      <c r="B15" s="98"/>
    </row>
    <row r="16" spans="1:2" ht="51.75" customHeight="1" x14ac:dyDescent="0.25">
      <c r="A16" s="98" t="s">
        <v>148</v>
      </c>
      <c r="B16" s="98"/>
    </row>
    <row r="17" spans="1:2" ht="51.75" customHeight="1" x14ac:dyDescent="0.25">
      <c r="A17" s="98" t="s">
        <v>146</v>
      </c>
      <c r="B17" s="98"/>
    </row>
    <row r="18" spans="1:2" x14ac:dyDescent="0.25">
      <c r="A18" s="99" t="s">
        <v>99</v>
      </c>
      <c r="B18" s="99"/>
    </row>
    <row r="19" spans="1:2" ht="41.25" customHeight="1" x14ac:dyDescent="0.25">
      <c r="A19" s="98" t="s">
        <v>122</v>
      </c>
      <c r="B19" s="98"/>
    </row>
    <row r="20" spans="1:2" ht="50.25" customHeight="1" x14ac:dyDescent="0.25">
      <c r="A20" s="98" t="s">
        <v>124</v>
      </c>
      <c r="B20" s="98"/>
    </row>
    <row r="21" spans="1:2" ht="30" customHeight="1" x14ac:dyDescent="0.25">
      <c r="A21" s="98" t="s">
        <v>147</v>
      </c>
      <c r="B21" s="98"/>
    </row>
    <row r="22" spans="1:2" x14ac:dyDescent="0.25">
      <c r="A22" s="22"/>
      <c r="B22" s="22"/>
    </row>
    <row r="23" spans="1:2" x14ac:dyDescent="0.25">
      <c r="A23" s="22"/>
      <c r="B23" s="22"/>
    </row>
    <row r="24" spans="1:2" x14ac:dyDescent="0.25">
      <c r="A24" s="22"/>
      <c r="B24" s="22"/>
    </row>
    <row r="25" spans="1:2" x14ac:dyDescent="0.25">
      <c r="A25" s="22"/>
      <c r="B25" s="22"/>
    </row>
    <row r="26" spans="1:2" x14ac:dyDescent="0.25">
      <c r="A26" s="22"/>
      <c r="B26" s="22"/>
    </row>
    <row r="27" spans="1:2" x14ac:dyDescent="0.25">
      <c r="A27" s="22"/>
      <c r="B27" s="22"/>
    </row>
    <row r="28" spans="1:2" x14ac:dyDescent="0.25">
      <c r="A28" s="22"/>
      <c r="B28" s="22"/>
    </row>
    <row r="29" spans="1:2" x14ac:dyDescent="0.25">
      <c r="A29" s="22"/>
      <c r="B29" s="22"/>
    </row>
    <row r="30" spans="1:2" x14ac:dyDescent="0.25">
      <c r="A30" s="22"/>
      <c r="B30" s="22"/>
    </row>
    <row r="31" spans="1:2" x14ac:dyDescent="0.25">
      <c r="A31" s="22"/>
      <c r="B31" s="22"/>
    </row>
    <row r="32" spans="1:2" x14ac:dyDescent="0.25">
      <c r="A32" s="22"/>
      <c r="B32" s="22"/>
    </row>
    <row r="33" spans="1:2" x14ac:dyDescent="0.25">
      <c r="A33" s="22"/>
      <c r="B33" s="22"/>
    </row>
    <row r="34" spans="1:2" x14ac:dyDescent="0.25">
      <c r="A34" s="22"/>
      <c r="B34" s="22"/>
    </row>
    <row r="35" spans="1:2" x14ac:dyDescent="0.25">
      <c r="A35" s="22"/>
      <c r="B35" s="22"/>
    </row>
    <row r="36" spans="1:2" x14ac:dyDescent="0.25">
      <c r="A36" s="22"/>
      <c r="B36" s="22"/>
    </row>
    <row r="37" spans="1:2" x14ac:dyDescent="0.25">
      <c r="A37" s="22"/>
      <c r="B37" s="22"/>
    </row>
    <row r="38" spans="1:2" x14ac:dyDescent="0.25">
      <c r="A38" s="22"/>
      <c r="B38" s="22"/>
    </row>
    <row r="39" spans="1:2" x14ac:dyDescent="0.25">
      <c r="A39" s="22"/>
      <c r="B39" s="22"/>
    </row>
    <row r="40" spans="1:2" x14ac:dyDescent="0.25">
      <c r="A40" s="22"/>
      <c r="B40" s="22"/>
    </row>
    <row r="41" spans="1:2" x14ac:dyDescent="0.25">
      <c r="A41" s="22"/>
      <c r="B41" s="22"/>
    </row>
    <row r="42" spans="1:2" x14ac:dyDescent="0.25">
      <c r="A42" s="22"/>
      <c r="B42" s="22"/>
    </row>
    <row r="43" spans="1:2" x14ac:dyDescent="0.25">
      <c r="A43" s="22"/>
      <c r="B43" s="22"/>
    </row>
    <row r="44" spans="1:2" x14ac:dyDescent="0.25">
      <c r="A44" s="22"/>
      <c r="B44" s="22"/>
    </row>
    <row r="45" spans="1:2" x14ac:dyDescent="0.25">
      <c r="A45" s="22"/>
      <c r="B45" s="22"/>
    </row>
    <row r="46" spans="1:2" x14ac:dyDescent="0.25">
      <c r="A46" s="22"/>
      <c r="B46" s="22"/>
    </row>
    <row r="47" spans="1:2" x14ac:dyDescent="0.25">
      <c r="A47" s="22"/>
      <c r="B47" s="22"/>
    </row>
    <row r="48" spans="1:2" x14ac:dyDescent="0.25">
      <c r="A48" s="22"/>
      <c r="B48" s="22"/>
    </row>
    <row r="49" spans="1:2" x14ac:dyDescent="0.25">
      <c r="A49" s="22"/>
      <c r="B49" s="22"/>
    </row>
    <row r="50" spans="1:2" x14ac:dyDescent="0.25">
      <c r="A50" s="22"/>
      <c r="B50" s="22"/>
    </row>
    <row r="51" spans="1:2" x14ac:dyDescent="0.25">
      <c r="A51" s="22"/>
      <c r="B51" s="22"/>
    </row>
    <row r="52" spans="1:2" x14ac:dyDescent="0.25">
      <c r="A52" s="22"/>
      <c r="B52" s="22"/>
    </row>
    <row r="53" spans="1:2" x14ac:dyDescent="0.25">
      <c r="A53" s="22"/>
      <c r="B53" s="22"/>
    </row>
    <row r="54" spans="1:2" x14ac:dyDescent="0.25">
      <c r="A54" s="22"/>
      <c r="B54" s="22"/>
    </row>
    <row r="55" spans="1:2" x14ac:dyDescent="0.25">
      <c r="A55" s="22"/>
      <c r="B55" s="22"/>
    </row>
    <row r="56" spans="1:2" x14ac:dyDescent="0.25">
      <c r="A56" s="22"/>
      <c r="B56" s="22"/>
    </row>
    <row r="57" spans="1:2" x14ac:dyDescent="0.25">
      <c r="A57" s="22"/>
      <c r="B57" s="22"/>
    </row>
    <row r="58" spans="1:2" x14ac:dyDescent="0.25">
      <c r="A58" s="22"/>
      <c r="B58" s="22"/>
    </row>
    <row r="59" spans="1:2" x14ac:dyDescent="0.25">
      <c r="A59" s="22"/>
      <c r="B59" s="22"/>
    </row>
    <row r="60" spans="1:2" x14ac:dyDescent="0.25">
      <c r="A60" s="22"/>
      <c r="B60" s="22"/>
    </row>
    <row r="61" spans="1:2" x14ac:dyDescent="0.25">
      <c r="A61" s="22"/>
      <c r="B61" s="22"/>
    </row>
    <row r="62" spans="1:2" x14ac:dyDescent="0.25">
      <c r="A62" s="22"/>
      <c r="B62" s="22"/>
    </row>
    <row r="63" spans="1:2" x14ac:dyDescent="0.25">
      <c r="A63" s="22"/>
      <c r="B63" s="22"/>
    </row>
    <row r="64" spans="1:2" x14ac:dyDescent="0.25">
      <c r="A64" s="22"/>
      <c r="B64" s="22"/>
    </row>
    <row r="65" spans="1:2" x14ac:dyDescent="0.25">
      <c r="A65" s="22"/>
      <c r="B65" s="22"/>
    </row>
    <row r="66" spans="1:2" x14ac:dyDescent="0.25">
      <c r="A66" s="22"/>
      <c r="B66" s="22"/>
    </row>
  </sheetData>
  <sheetProtection password="EF48" sheet="1" objects="1" scenarios="1"/>
  <customSheetViews>
    <customSheetView guid="{C58B1034-746C-43CD-A2D0-D1C340F1EA6F}">
      <pageMargins left="0.7" right="0.7" top="0.75" bottom="0.75" header="0.3" footer="0.3"/>
    </customSheetView>
  </customSheetViews>
  <mergeCells count="13">
    <mergeCell ref="A14:B14"/>
    <mergeCell ref="A1:B1"/>
    <mergeCell ref="A2:B2"/>
    <mergeCell ref="A8:B8"/>
    <mergeCell ref="A4:B4"/>
    <mergeCell ref="A5:B5"/>
    <mergeCell ref="A21:B21"/>
    <mergeCell ref="A19:B19"/>
    <mergeCell ref="A20:B20"/>
    <mergeCell ref="A17:B17"/>
    <mergeCell ref="A15:B15"/>
    <mergeCell ref="A18:B18"/>
    <mergeCell ref="A16:B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E70"/>
  <sheetViews>
    <sheetView tabSelected="1" view="pageBreakPreview" zoomScale="115" zoomScaleNormal="100" zoomScaleSheetLayoutView="115" workbookViewId="0">
      <selection activeCell="C6" sqref="C6"/>
    </sheetView>
  </sheetViews>
  <sheetFormatPr defaultRowHeight="15" x14ac:dyDescent="0.25"/>
  <cols>
    <col min="1" max="1" width="8.140625" style="75" customWidth="1"/>
    <col min="2" max="2" width="84.28515625" style="76" customWidth="1"/>
    <col min="3" max="5" width="20.7109375" style="77" customWidth="1"/>
    <col min="6" max="16384" width="9.140625" style="6"/>
  </cols>
  <sheetData>
    <row r="1" spans="1:5" s="81" customFormat="1" ht="158.25" customHeight="1" x14ac:dyDescent="0.25">
      <c r="A1" s="109"/>
      <c r="B1" s="109"/>
      <c r="C1" s="109"/>
      <c r="D1" s="109"/>
      <c r="E1" s="109"/>
    </row>
    <row r="2" spans="1:5" s="81" customFormat="1" x14ac:dyDescent="0.25">
      <c r="A2" s="83"/>
      <c r="B2" s="84"/>
      <c r="C2" s="85"/>
      <c r="D2" s="85"/>
      <c r="E2" s="85"/>
    </row>
    <row r="3" spans="1:5" ht="17.25" customHeight="1" x14ac:dyDescent="0.25">
      <c r="A3" s="111" t="s">
        <v>9</v>
      </c>
      <c r="B3" s="108" t="s">
        <v>0</v>
      </c>
      <c r="C3" s="108" t="s">
        <v>1</v>
      </c>
      <c r="D3" s="108"/>
      <c r="E3" s="108"/>
    </row>
    <row r="4" spans="1:5" x14ac:dyDescent="0.25">
      <c r="A4" s="111"/>
      <c r="B4" s="108"/>
      <c r="C4" s="87" t="s">
        <v>2</v>
      </c>
      <c r="D4" s="87" t="s">
        <v>3</v>
      </c>
      <c r="E4" s="87" t="s">
        <v>4</v>
      </c>
    </row>
    <row r="5" spans="1:5" x14ac:dyDescent="0.25">
      <c r="A5" s="86">
        <v>0</v>
      </c>
      <c r="B5" s="86">
        <v>1</v>
      </c>
      <c r="C5" s="86">
        <v>2</v>
      </c>
      <c r="D5" s="86">
        <v>3</v>
      </c>
      <c r="E5" s="86">
        <v>4</v>
      </c>
    </row>
    <row r="6" spans="1:5" x14ac:dyDescent="0.25">
      <c r="A6" s="110" t="s">
        <v>47</v>
      </c>
      <c r="B6" s="110"/>
      <c r="C6" s="72"/>
      <c r="D6" s="72"/>
      <c r="E6" s="72"/>
    </row>
    <row r="7" spans="1:5" x14ac:dyDescent="0.25">
      <c r="A7" s="110" t="s">
        <v>48</v>
      </c>
      <c r="B7" s="110"/>
      <c r="C7" s="73"/>
      <c r="D7" s="73"/>
      <c r="E7" s="73"/>
    </row>
    <row r="8" spans="1:5" s="81" customFormat="1" x14ac:dyDescent="0.25">
      <c r="A8" s="107" t="s">
        <v>19</v>
      </c>
      <c r="B8" s="107"/>
      <c r="C8" s="107"/>
      <c r="D8" s="107"/>
      <c r="E8" s="107"/>
    </row>
    <row r="9" spans="1:5" x14ac:dyDescent="0.25">
      <c r="A9" s="86">
        <v>1</v>
      </c>
      <c r="B9" s="88" t="s">
        <v>5</v>
      </c>
      <c r="C9" s="74"/>
      <c r="D9" s="74"/>
      <c r="E9" s="74"/>
    </row>
    <row r="10" spans="1:5" ht="30" x14ac:dyDescent="0.25">
      <c r="A10" s="86">
        <v>2</v>
      </c>
      <c r="B10" s="88" t="s">
        <v>86</v>
      </c>
      <c r="C10" s="74"/>
      <c r="D10" s="74"/>
      <c r="E10" s="74"/>
    </row>
    <row r="11" spans="1:5" ht="30" x14ac:dyDescent="0.25">
      <c r="A11" s="86">
        <v>3</v>
      </c>
      <c r="B11" s="88" t="s">
        <v>150</v>
      </c>
      <c r="C11" s="74"/>
      <c r="D11" s="74"/>
      <c r="E11" s="74"/>
    </row>
    <row r="12" spans="1:5" ht="30" x14ac:dyDescent="0.25">
      <c r="A12" s="86">
        <v>4</v>
      </c>
      <c r="B12" s="88" t="s">
        <v>149</v>
      </c>
      <c r="C12" s="74"/>
      <c r="D12" s="74"/>
      <c r="E12" s="74"/>
    </row>
    <row r="13" spans="1:5" x14ac:dyDescent="0.25">
      <c r="A13" s="86">
        <v>5</v>
      </c>
      <c r="B13" s="88" t="s">
        <v>6</v>
      </c>
      <c r="C13" s="74"/>
      <c r="D13" s="74"/>
      <c r="E13" s="74"/>
    </row>
    <row r="14" spans="1:5" ht="30" x14ac:dyDescent="0.25">
      <c r="A14" s="86">
        <v>6</v>
      </c>
      <c r="B14" s="88" t="s">
        <v>39</v>
      </c>
      <c r="C14" s="74"/>
      <c r="D14" s="74"/>
      <c r="E14" s="74"/>
    </row>
    <row r="15" spans="1:5" ht="30" x14ac:dyDescent="0.25">
      <c r="A15" s="86">
        <v>7</v>
      </c>
      <c r="B15" s="88" t="s">
        <v>53</v>
      </c>
      <c r="C15" s="74"/>
      <c r="D15" s="74"/>
      <c r="E15" s="74"/>
    </row>
    <row r="16" spans="1:5" s="82" customFormat="1" x14ac:dyDescent="0.25">
      <c r="A16" s="107" t="s">
        <v>20</v>
      </c>
      <c r="B16" s="107"/>
      <c r="C16" s="107"/>
      <c r="D16" s="107"/>
      <c r="E16" s="107"/>
    </row>
    <row r="17" spans="1:5" ht="30" x14ac:dyDescent="0.25">
      <c r="A17" s="86">
        <v>8</v>
      </c>
      <c r="B17" s="88" t="s">
        <v>40</v>
      </c>
      <c r="C17" s="89">
        <f>SUM(C18:C19)</f>
        <v>0</v>
      </c>
      <c r="D17" s="89">
        <f>SUM(D18:D19)</f>
        <v>0</v>
      </c>
      <c r="E17" s="89">
        <f>SUM(E18:E19)</f>
        <v>0</v>
      </c>
    </row>
    <row r="18" spans="1:5" x14ac:dyDescent="0.25">
      <c r="A18" s="86">
        <v>9</v>
      </c>
      <c r="B18" s="88" t="s">
        <v>8</v>
      </c>
      <c r="C18" s="90"/>
      <c r="D18" s="90"/>
      <c r="E18" s="90"/>
    </row>
    <row r="19" spans="1:5" x14ac:dyDescent="0.25">
      <c r="A19" s="86">
        <v>10</v>
      </c>
      <c r="B19" s="88" t="s">
        <v>7</v>
      </c>
      <c r="C19" s="90"/>
      <c r="D19" s="90"/>
      <c r="E19" s="90"/>
    </row>
    <row r="20" spans="1:5" ht="43.5" customHeight="1" x14ac:dyDescent="0.25">
      <c r="A20" s="106">
        <v>11</v>
      </c>
      <c r="B20" s="88" t="s">
        <v>46</v>
      </c>
      <c r="C20" s="90"/>
      <c r="D20" s="90"/>
      <c r="E20" s="90"/>
    </row>
    <row r="21" spans="1:5" ht="18" customHeight="1" x14ac:dyDescent="0.25">
      <c r="A21" s="106"/>
      <c r="B21" s="91" t="s">
        <v>155</v>
      </c>
      <c r="C21" s="92" t="e">
        <f>C20/C7</f>
        <v>#DIV/0!</v>
      </c>
      <c r="D21" s="92" t="e">
        <f>D20/D7</f>
        <v>#DIV/0!</v>
      </c>
      <c r="E21" s="92" t="e">
        <f>E20/E7</f>
        <v>#DIV/0!</v>
      </c>
    </row>
    <row r="22" spans="1:5" ht="30" x14ac:dyDescent="0.25">
      <c r="A22" s="86">
        <v>12</v>
      </c>
      <c r="B22" s="88" t="s">
        <v>154</v>
      </c>
      <c r="C22" s="90"/>
      <c r="D22" s="90"/>
      <c r="E22" s="90"/>
    </row>
    <row r="23" spans="1:5" s="81" customFormat="1" x14ac:dyDescent="0.25">
      <c r="A23" s="107" t="s">
        <v>11</v>
      </c>
      <c r="B23" s="107"/>
      <c r="C23" s="107"/>
      <c r="D23" s="107"/>
      <c r="E23" s="107"/>
    </row>
    <row r="24" spans="1:5" ht="30" x14ac:dyDescent="0.25">
      <c r="A24" s="106">
        <v>13</v>
      </c>
      <c r="B24" s="88" t="s">
        <v>12</v>
      </c>
      <c r="C24" s="74"/>
      <c r="D24" s="74"/>
      <c r="E24" s="74"/>
    </row>
    <row r="25" spans="1:5" x14ac:dyDescent="0.25">
      <c r="A25" s="106"/>
      <c r="B25" s="91" t="s">
        <v>156</v>
      </c>
      <c r="C25" s="93" t="e">
        <f>C24/C6</f>
        <v>#DIV/0!</v>
      </c>
      <c r="D25" s="93" t="e">
        <f>D24/D6</f>
        <v>#DIV/0!</v>
      </c>
      <c r="E25" s="93" t="e">
        <f>E24/E6</f>
        <v>#DIV/0!</v>
      </c>
    </row>
    <row r="26" spans="1:5" ht="30" x14ac:dyDescent="0.25">
      <c r="A26" s="106">
        <v>14</v>
      </c>
      <c r="B26" s="88" t="s">
        <v>13</v>
      </c>
      <c r="C26" s="74"/>
      <c r="D26" s="74"/>
      <c r="E26" s="74"/>
    </row>
    <row r="27" spans="1:5" x14ac:dyDescent="0.25">
      <c r="A27" s="106"/>
      <c r="B27" s="91" t="s">
        <v>156</v>
      </c>
      <c r="C27" s="93" t="e">
        <f>C26/C6</f>
        <v>#DIV/0!</v>
      </c>
      <c r="D27" s="93" t="e">
        <f>D26/D6</f>
        <v>#DIV/0!</v>
      </c>
      <c r="E27" s="93" t="e">
        <f>E26/E6</f>
        <v>#DIV/0!</v>
      </c>
    </row>
    <row r="28" spans="1:5" ht="30" x14ac:dyDescent="0.25">
      <c r="A28" s="106">
        <v>15</v>
      </c>
      <c r="B28" s="88" t="s">
        <v>14</v>
      </c>
      <c r="C28" s="74"/>
      <c r="D28" s="74"/>
      <c r="E28" s="74"/>
    </row>
    <row r="29" spans="1:5" x14ac:dyDescent="0.25">
      <c r="A29" s="106"/>
      <c r="B29" s="91" t="s">
        <v>156</v>
      </c>
      <c r="C29" s="93" t="e">
        <f>C28/C6</f>
        <v>#DIV/0!</v>
      </c>
      <c r="D29" s="93" t="e">
        <f>D28/D6</f>
        <v>#DIV/0!</v>
      </c>
      <c r="E29" s="93" t="e">
        <f>E28/E6</f>
        <v>#DIV/0!</v>
      </c>
    </row>
    <row r="30" spans="1:5" ht="30" x14ac:dyDescent="0.25">
      <c r="A30" s="106">
        <v>16</v>
      </c>
      <c r="B30" s="88" t="s">
        <v>15</v>
      </c>
      <c r="C30" s="74"/>
      <c r="D30" s="74"/>
      <c r="E30" s="74"/>
    </row>
    <row r="31" spans="1:5" x14ac:dyDescent="0.25">
      <c r="A31" s="106"/>
      <c r="B31" s="91" t="s">
        <v>156</v>
      </c>
      <c r="C31" s="93" t="e">
        <f>C30/C6</f>
        <v>#DIV/0!</v>
      </c>
      <c r="D31" s="93" t="e">
        <f>D30/D6</f>
        <v>#DIV/0!</v>
      </c>
      <c r="E31" s="93" t="e">
        <f>E30/E6</f>
        <v>#DIV/0!</v>
      </c>
    </row>
    <row r="32" spans="1:5" ht="30" x14ac:dyDescent="0.25">
      <c r="A32" s="86">
        <v>17</v>
      </c>
      <c r="B32" s="88" t="s">
        <v>16</v>
      </c>
      <c r="C32" s="74"/>
      <c r="D32" s="74"/>
      <c r="E32" s="74"/>
    </row>
    <row r="33" spans="1:5" ht="45" x14ac:dyDescent="0.25">
      <c r="A33" s="106">
        <v>18</v>
      </c>
      <c r="B33" s="88" t="s">
        <v>152</v>
      </c>
      <c r="C33" s="74"/>
      <c r="D33" s="74"/>
      <c r="E33" s="74"/>
    </row>
    <row r="34" spans="1:5" x14ac:dyDescent="0.25">
      <c r="A34" s="106"/>
      <c r="B34" s="91" t="s">
        <v>155</v>
      </c>
      <c r="C34" s="93" t="e">
        <f>C33/C7</f>
        <v>#DIV/0!</v>
      </c>
      <c r="D34" s="93" t="e">
        <f>D33/D7</f>
        <v>#DIV/0!</v>
      </c>
      <c r="E34" s="93" t="e">
        <f>E33/E7</f>
        <v>#DIV/0!</v>
      </c>
    </row>
    <row r="35" spans="1:5" ht="30" x14ac:dyDescent="0.25">
      <c r="A35" s="86">
        <v>19</v>
      </c>
      <c r="B35" s="88" t="s">
        <v>18</v>
      </c>
      <c r="C35" s="94"/>
      <c r="D35" s="94"/>
      <c r="E35" s="94"/>
    </row>
    <row r="36" spans="1:5" s="81" customFormat="1" x14ac:dyDescent="0.25">
      <c r="A36" s="107" t="s">
        <v>31</v>
      </c>
      <c r="B36" s="107"/>
      <c r="C36" s="107"/>
      <c r="D36" s="107"/>
      <c r="E36" s="107"/>
    </row>
    <row r="37" spans="1:5" ht="30" x14ac:dyDescent="0.25">
      <c r="A37" s="86">
        <v>20</v>
      </c>
      <c r="B37" s="88" t="s">
        <v>151</v>
      </c>
      <c r="C37" s="94"/>
      <c r="D37" s="94"/>
      <c r="E37" s="94"/>
    </row>
    <row r="38" spans="1:5" x14ac:dyDescent="0.25">
      <c r="A38" s="106">
        <v>21</v>
      </c>
      <c r="B38" s="88" t="s">
        <v>82</v>
      </c>
      <c r="C38" s="94"/>
      <c r="D38" s="94"/>
      <c r="E38" s="94"/>
    </row>
    <row r="39" spans="1:5" x14ac:dyDescent="0.25">
      <c r="A39" s="106"/>
      <c r="B39" s="91" t="s">
        <v>156</v>
      </c>
      <c r="C39" s="93" t="e">
        <f>C38/C6</f>
        <v>#DIV/0!</v>
      </c>
      <c r="D39" s="93" t="e">
        <f>D38/D6</f>
        <v>#DIV/0!</v>
      </c>
      <c r="E39" s="93" t="e">
        <f>E38/E6</f>
        <v>#DIV/0!</v>
      </c>
    </row>
    <row r="40" spans="1:5" ht="30" x14ac:dyDescent="0.25">
      <c r="A40" s="86">
        <v>22</v>
      </c>
      <c r="B40" s="88" t="s">
        <v>157</v>
      </c>
      <c r="C40" s="94"/>
      <c r="D40" s="94"/>
      <c r="E40" s="94"/>
    </row>
    <row r="41" spans="1:5" ht="30" x14ac:dyDescent="0.25">
      <c r="A41" s="86">
        <v>23</v>
      </c>
      <c r="B41" s="88" t="s">
        <v>98</v>
      </c>
      <c r="C41" s="94"/>
      <c r="D41" s="94"/>
      <c r="E41" s="94"/>
    </row>
    <row r="42" spans="1:5" s="81" customFormat="1" x14ac:dyDescent="0.25">
      <c r="A42" s="107" t="s">
        <v>21</v>
      </c>
      <c r="B42" s="107"/>
      <c r="C42" s="107"/>
      <c r="D42" s="107"/>
      <c r="E42" s="107"/>
    </row>
    <row r="43" spans="1:5" ht="30" x14ac:dyDescent="0.25">
      <c r="A43" s="86">
        <v>24</v>
      </c>
      <c r="B43" s="95" t="s">
        <v>22</v>
      </c>
      <c r="C43" s="94"/>
      <c r="D43" s="94"/>
      <c r="E43" s="94"/>
    </row>
    <row r="44" spans="1:5" ht="30" x14ac:dyDescent="0.25">
      <c r="A44" s="106">
        <v>25</v>
      </c>
      <c r="B44" s="95" t="s">
        <v>23</v>
      </c>
      <c r="C44" s="94"/>
      <c r="D44" s="94"/>
      <c r="E44" s="94"/>
    </row>
    <row r="45" spans="1:5" x14ac:dyDescent="0.25">
      <c r="A45" s="106"/>
      <c r="B45" s="91" t="s">
        <v>49</v>
      </c>
      <c r="C45" s="93" t="e">
        <f>C44/C6</f>
        <v>#DIV/0!</v>
      </c>
      <c r="D45" s="93" t="e">
        <f>D44/D6</f>
        <v>#DIV/0!</v>
      </c>
      <c r="E45" s="93" t="e">
        <f>E44/E6</f>
        <v>#DIV/0!</v>
      </c>
    </row>
    <row r="46" spans="1:5" ht="30" x14ac:dyDescent="0.25">
      <c r="A46" s="86">
        <v>26</v>
      </c>
      <c r="B46" s="95" t="s">
        <v>50</v>
      </c>
      <c r="C46" s="94"/>
      <c r="D46" s="94"/>
      <c r="E46" s="94"/>
    </row>
    <row r="47" spans="1:5" ht="30" x14ac:dyDescent="0.25">
      <c r="A47" s="106">
        <v>27</v>
      </c>
      <c r="B47" s="95" t="s">
        <v>51</v>
      </c>
      <c r="C47" s="94"/>
      <c r="D47" s="94"/>
      <c r="E47" s="94"/>
    </row>
    <row r="48" spans="1:5" x14ac:dyDescent="0.25">
      <c r="A48" s="106"/>
      <c r="B48" s="91" t="s">
        <v>156</v>
      </c>
      <c r="C48" s="93" t="e">
        <f>C47/C6</f>
        <v>#DIV/0!</v>
      </c>
      <c r="D48" s="93" t="e">
        <f>D47/D6</f>
        <v>#DIV/0!</v>
      </c>
      <c r="E48" s="93" t="e">
        <f>E47/E6</f>
        <v>#DIV/0!</v>
      </c>
    </row>
    <row r="49" spans="1:5" ht="30" x14ac:dyDescent="0.25">
      <c r="A49" s="86">
        <v>28</v>
      </c>
      <c r="B49" s="95" t="s">
        <v>24</v>
      </c>
      <c r="C49" s="94"/>
      <c r="D49" s="94"/>
      <c r="E49" s="94"/>
    </row>
    <row r="50" spans="1:5" ht="30" x14ac:dyDescent="0.25">
      <c r="A50" s="106">
        <v>29</v>
      </c>
      <c r="B50" s="95" t="s">
        <v>25</v>
      </c>
      <c r="C50" s="94"/>
      <c r="D50" s="94"/>
      <c r="E50" s="94"/>
    </row>
    <row r="51" spans="1:5" x14ac:dyDescent="0.25">
      <c r="A51" s="106"/>
      <c r="B51" s="91" t="s">
        <v>156</v>
      </c>
      <c r="C51" s="93" t="e">
        <f>C50/C6</f>
        <v>#DIV/0!</v>
      </c>
      <c r="D51" s="93" t="e">
        <f>D50/D6</f>
        <v>#DIV/0!</v>
      </c>
      <c r="E51" s="93" t="e">
        <f>E50/E6</f>
        <v>#DIV/0!</v>
      </c>
    </row>
    <row r="52" spans="1:5" ht="30" x14ac:dyDescent="0.25">
      <c r="A52" s="86">
        <v>30</v>
      </c>
      <c r="B52" s="95" t="s">
        <v>52</v>
      </c>
      <c r="C52" s="94"/>
      <c r="D52" s="94"/>
      <c r="E52" s="94"/>
    </row>
    <row r="53" spans="1:5" ht="30" x14ac:dyDescent="0.25">
      <c r="A53" s="106">
        <v>31</v>
      </c>
      <c r="B53" s="95" t="s">
        <v>26</v>
      </c>
      <c r="C53" s="94"/>
      <c r="D53" s="94"/>
      <c r="E53" s="94"/>
    </row>
    <row r="54" spans="1:5" x14ac:dyDescent="0.25">
      <c r="A54" s="106"/>
      <c r="B54" s="91" t="s">
        <v>156</v>
      </c>
      <c r="C54" s="93" t="e">
        <f>C53/C6</f>
        <v>#DIV/0!</v>
      </c>
      <c r="D54" s="93" t="e">
        <f>D53/D6</f>
        <v>#DIV/0!</v>
      </c>
      <c r="E54" s="93" t="e">
        <f>E53/E6</f>
        <v>#DIV/0!</v>
      </c>
    </row>
    <row r="55" spans="1:5" ht="30" x14ac:dyDescent="0.25">
      <c r="A55" s="86">
        <v>32</v>
      </c>
      <c r="B55" s="95" t="s">
        <v>41</v>
      </c>
      <c r="C55" s="96">
        <f>SUM(C56:C57)</f>
        <v>0</v>
      </c>
      <c r="D55" s="96">
        <f>SUM(D56:D57)</f>
        <v>0</v>
      </c>
      <c r="E55" s="96">
        <f>SUM(E56:E57)</f>
        <v>0</v>
      </c>
    </row>
    <row r="56" spans="1:5" x14ac:dyDescent="0.25">
      <c r="A56" s="86">
        <v>33</v>
      </c>
      <c r="B56" s="95" t="s">
        <v>36</v>
      </c>
      <c r="C56" s="94"/>
      <c r="D56" s="94"/>
      <c r="E56" s="94"/>
    </row>
    <row r="57" spans="1:5" x14ac:dyDescent="0.25">
      <c r="A57" s="86">
        <v>34</v>
      </c>
      <c r="B57" s="95" t="s">
        <v>37</v>
      </c>
      <c r="C57" s="94"/>
      <c r="D57" s="94"/>
      <c r="E57" s="94"/>
    </row>
    <row r="58" spans="1:5" x14ac:dyDescent="0.25">
      <c r="A58" s="86">
        <v>35</v>
      </c>
      <c r="B58" s="95" t="s">
        <v>27</v>
      </c>
      <c r="C58" s="94"/>
      <c r="D58" s="94"/>
      <c r="E58" s="94"/>
    </row>
    <row r="59" spans="1:5" ht="30" x14ac:dyDescent="0.25">
      <c r="A59" s="106">
        <v>36</v>
      </c>
      <c r="B59" s="95" t="s">
        <v>28</v>
      </c>
      <c r="C59" s="94"/>
      <c r="D59" s="94"/>
      <c r="E59" s="94"/>
    </row>
    <row r="60" spans="1:5" x14ac:dyDescent="0.25">
      <c r="A60" s="106"/>
      <c r="B60" s="91" t="s">
        <v>156</v>
      </c>
      <c r="C60" s="93" t="e">
        <f>C59/C6</f>
        <v>#DIV/0!</v>
      </c>
      <c r="D60" s="93" t="e">
        <f>D59/D6</f>
        <v>#DIV/0!</v>
      </c>
      <c r="E60" s="93" t="e">
        <f>E59/E6</f>
        <v>#DIV/0!</v>
      </c>
    </row>
    <row r="61" spans="1:5" x14ac:dyDescent="0.25">
      <c r="A61" s="86">
        <v>37</v>
      </c>
      <c r="B61" s="95" t="s">
        <v>29</v>
      </c>
      <c r="C61" s="94"/>
      <c r="D61" s="94"/>
      <c r="E61" s="94"/>
    </row>
    <row r="62" spans="1:5" x14ac:dyDescent="0.25">
      <c r="A62" s="106">
        <v>38</v>
      </c>
      <c r="B62" s="95" t="s">
        <v>30</v>
      </c>
      <c r="C62" s="94"/>
      <c r="D62" s="94"/>
      <c r="E62" s="94"/>
    </row>
    <row r="63" spans="1:5" x14ac:dyDescent="0.25">
      <c r="A63" s="106"/>
      <c r="B63" s="91" t="s">
        <v>156</v>
      </c>
      <c r="C63" s="93" t="e">
        <f>C62/C6</f>
        <v>#DIV/0!</v>
      </c>
      <c r="D63" s="93" t="e">
        <f>D62/D6</f>
        <v>#DIV/0!</v>
      </c>
      <c r="E63" s="93" t="e">
        <f>E62/E6</f>
        <v>#DIV/0!</v>
      </c>
    </row>
    <row r="64" spans="1:5" ht="30" x14ac:dyDescent="0.25">
      <c r="A64" s="86">
        <v>39</v>
      </c>
      <c r="B64" s="97" t="s">
        <v>153</v>
      </c>
      <c r="C64" s="94"/>
      <c r="D64" s="94"/>
      <c r="E64" s="94"/>
    </row>
    <row r="65" spans="1:5" s="81" customFormat="1" x14ac:dyDescent="0.25">
      <c r="A65" s="107" t="s">
        <v>35</v>
      </c>
      <c r="B65" s="107"/>
      <c r="C65" s="107"/>
      <c r="D65" s="107"/>
      <c r="E65" s="107"/>
    </row>
    <row r="66" spans="1:5" x14ac:dyDescent="0.25">
      <c r="A66" s="86">
        <v>40</v>
      </c>
      <c r="B66" s="95" t="s">
        <v>38</v>
      </c>
      <c r="C66" s="74"/>
      <c r="D66" s="74"/>
      <c r="E66" s="74"/>
    </row>
    <row r="67" spans="1:5" x14ac:dyDescent="0.25">
      <c r="A67" s="86">
        <v>41</v>
      </c>
      <c r="B67" s="95" t="s">
        <v>42</v>
      </c>
      <c r="C67" s="74"/>
      <c r="D67" s="74"/>
      <c r="E67" s="74"/>
    </row>
    <row r="68" spans="1:5" x14ac:dyDescent="0.25">
      <c r="A68" s="86">
        <v>42</v>
      </c>
      <c r="B68" s="95" t="s">
        <v>44</v>
      </c>
      <c r="C68" s="94"/>
      <c r="D68" s="94"/>
      <c r="E68" s="94"/>
    </row>
    <row r="69" spans="1:5" ht="30" x14ac:dyDescent="0.25">
      <c r="A69" s="86">
        <v>43</v>
      </c>
      <c r="B69" s="95" t="s">
        <v>45</v>
      </c>
      <c r="C69" s="94"/>
      <c r="D69" s="94"/>
      <c r="E69" s="94"/>
    </row>
    <row r="70" spans="1:5" ht="30" x14ac:dyDescent="0.25">
      <c r="A70" s="86">
        <v>44</v>
      </c>
      <c r="B70" s="95" t="s">
        <v>43</v>
      </c>
      <c r="C70" s="74"/>
      <c r="D70" s="74"/>
      <c r="E70" s="74"/>
    </row>
  </sheetData>
  <sheetProtection algorithmName="SHA-512" hashValue="8mJhrEc4XyHi7T+iywemGxwmoCuHw6KANbITcnsQcizXNG26yvrqzu587tdzA4Zd53SHWaS8qMCPPmQ0hZijxg==" saltValue="WHpQWjuI6W32zg1lbqkf2Q==" spinCount="100000" sheet="1" objects="1" scenarios="1"/>
  <customSheetViews>
    <customSheetView guid="{C58B1034-746C-43CD-A2D0-D1C340F1EA6F}" showPageBreaks="1" printArea="1" view="pageBreakPreview" topLeftCell="A49">
      <selection activeCell="C9" sqref="C9:E15"/>
      <rowBreaks count="1" manualBreakCount="1">
        <brk id="19" max="4" man="1"/>
      </rowBreaks>
      <pageMargins left="0.23622047244094491" right="0.23622047244094491" top="0.74803149606299213" bottom="0.74803149606299213" header="0.19685039370078741" footer="0.19685039370078741"/>
      <pageSetup paperSize="9" scale="92" orientation="landscape" verticalDpi="0" r:id="rId1"/>
    </customSheetView>
  </customSheetViews>
  <mergeCells count="25">
    <mergeCell ref="A1:E1"/>
    <mergeCell ref="A6:B6"/>
    <mergeCell ref="A7:B7"/>
    <mergeCell ref="A36:E36"/>
    <mergeCell ref="A59:A60"/>
    <mergeCell ref="A33:A34"/>
    <mergeCell ref="A38:A39"/>
    <mergeCell ref="B3:B4"/>
    <mergeCell ref="A3:A4"/>
    <mergeCell ref="A62:A63"/>
    <mergeCell ref="A65:E65"/>
    <mergeCell ref="C3:E3"/>
    <mergeCell ref="A47:A48"/>
    <mergeCell ref="A20:A21"/>
    <mergeCell ref="A24:A25"/>
    <mergeCell ref="A26:A27"/>
    <mergeCell ref="A28:A29"/>
    <mergeCell ref="A30:A31"/>
    <mergeCell ref="A8:E8"/>
    <mergeCell ref="A16:E16"/>
    <mergeCell ref="A23:E23"/>
    <mergeCell ref="A42:E42"/>
    <mergeCell ref="A44:A45"/>
    <mergeCell ref="A50:A51"/>
    <mergeCell ref="A53:A54"/>
  </mergeCells>
  <conditionalFormatting sqref="C9">
    <cfRule type="containsText" dxfId="48" priority="52" operator="containsText" text="Да">
      <formula>NOT(ISERROR(SEARCH("Да",C9)))</formula>
    </cfRule>
    <cfRule type="containsText" dxfId="47" priority="51" operator="containsText" text="Нет">
      <formula>NOT(ISERROR(SEARCH("Нет",C9)))</formula>
    </cfRule>
  </conditionalFormatting>
  <conditionalFormatting sqref="D9:E15">
    <cfRule type="containsText" dxfId="46" priority="48" operator="containsText" text="Нет">
      <formula>NOT(ISERROR(SEARCH("Нет",D9)))</formula>
    </cfRule>
    <cfRule type="containsText" dxfId="45" priority="49" operator="containsText" text="Да">
      <formula>NOT(ISERROR(SEARCH("Да",D9)))</formula>
    </cfRule>
  </conditionalFormatting>
  <conditionalFormatting sqref="C10:C15">
    <cfRule type="containsText" dxfId="44" priority="45" operator="containsText" text="Нет">
      <formula>NOT(ISERROR(SEARCH("Нет",C10)))</formula>
    </cfRule>
    <cfRule type="containsText" dxfId="43" priority="46" operator="containsText" text="Да">
      <formula>NOT(ISERROR(SEARCH("Да",C10)))</formula>
    </cfRule>
  </conditionalFormatting>
  <conditionalFormatting sqref="C6:E7">
    <cfRule type="containsBlanks" dxfId="42" priority="43">
      <formula>LEN(TRIM(C6))=0</formula>
    </cfRule>
  </conditionalFormatting>
  <conditionalFormatting sqref="D66:E67">
    <cfRule type="containsText" dxfId="41" priority="41" operator="containsText" text="Нет">
      <formula>NOT(ISERROR(SEARCH("Нет",D66)))</formula>
    </cfRule>
    <cfRule type="containsText" dxfId="40" priority="42" operator="containsText" text="Да">
      <formula>NOT(ISERROR(SEARCH("Да",D66)))</formula>
    </cfRule>
  </conditionalFormatting>
  <conditionalFormatting sqref="C66:C67">
    <cfRule type="containsText" dxfId="39" priority="39" operator="containsText" text="Нет">
      <formula>NOT(ISERROR(SEARCH("Нет",C66)))</formula>
    </cfRule>
    <cfRule type="containsText" dxfId="38" priority="40" operator="containsText" text="Да">
      <formula>NOT(ISERROR(SEARCH("Да",C66)))</formula>
    </cfRule>
  </conditionalFormatting>
  <conditionalFormatting sqref="D70:E70">
    <cfRule type="containsText" dxfId="37" priority="37" operator="containsText" text="Нет">
      <formula>NOT(ISERROR(SEARCH("Нет",D70)))</formula>
    </cfRule>
    <cfRule type="containsText" dxfId="36" priority="38" operator="containsText" text="Да">
      <formula>NOT(ISERROR(SEARCH("Да",D70)))</formula>
    </cfRule>
  </conditionalFormatting>
  <conditionalFormatting sqref="C70">
    <cfRule type="containsText" dxfId="35" priority="35" operator="containsText" text="Нет">
      <formula>NOT(ISERROR(SEARCH("Нет",C70)))</formula>
    </cfRule>
    <cfRule type="containsText" dxfId="34" priority="36" operator="containsText" text="Да">
      <formula>NOT(ISERROR(SEARCH("Да",C70)))</formula>
    </cfRule>
  </conditionalFormatting>
  <conditionalFormatting sqref="D9">
    <cfRule type="containsText" dxfId="33" priority="33" operator="containsText" text="Нет">
      <formula>NOT(ISERROR(SEARCH("Нет",D9)))</formula>
    </cfRule>
    <cfRule type="containsText" dxfId="32" priority="34" operator="containsText" text="Да">
      <formula>NOT(ISERROR(SEARCH("Да",D9)))</formula>
    </cfRule>
  </conditionalFormatting>
  <conditionalFormatting sqref="D10:D15">
    <cfRule type="containsText" dxfId="31" priority="31" operator="containsText" text="Нет">
      <formula>NOT(ISERROR(SEARCH("Нет",D10)))</formula>
    </cfRule>
    <cfRule type="containsText" dxfId="30" priority="32" operator="containsText" text="Да">
      <formula>NOT(ISERROR(SEARCH("Да",D10)))</formula>
    </cfRule>
  </conditionalFormatting>
  <conditionalFormatting sqref="E9">
    <cfRule type="containsText" dxfId="29" priority="29" operator="containsText" text="Нет">
      <formula>NOT(ISERROR(SEARCH("Нет",E9)))</formula>
    </cfRule>
    <cfRule type="containsText" dxfId="28" priority="30" operator="containsText" text="Да">
      <formula>NOT(ISERROR(SEARCH("Да",E9)))</formula>
    </cfRule>
  </conditionalFormatting>
  <conditionalFormatting sqref="E10:E15">
    <cfRule type="containsText" dxfId="27" priority="27" operator="containsText" text="Нет">
      <formula>NOT(ISERROR(SEARCH("Нет",E10)))</formula>
    </cfRule>
    <cfRule type="containsText" dxfId="26" priority="28" operator="containsText" text="Да">
      <formula>NOT(ISERROR(SEARCH("Да",E10)))</formula>
    </cfRule>
  </conditionalFormatting>
  <conditionalFormatting sqref="C32">
    <cfRule type="containsText" dxfId="25" priority="25" operator="containsText" text="Нет">
      <formula>NOT(ISERROR(SEARCH("Нет",C32)))</formula>
    </cfRule>
    <cfRule type="containsText" dxfId="24" priority="26" operator="containsText" text="Да">
      <formula>NOT(ISERROR(SEARCH("Да",C32)))</formula>
    </cfRule>
  </conditionalFormatting>
  <conditionalFormatting sqref="D32:E32">
    <cfRule type="containsText" dxfId="23" priority="23" operator="containsText" text="Нет">
      <formula>NOT(ISERROR(SEARCH("Нет",D32)))</formula>
    </cfRule>
    <cfRule type="containsText" dxfId="22" priority="24" operator="containsText" text="Да">
      <formula>NOT(ISERROR(SEARCH("Да",D32)))</formula>
    </cfRule>
  </conditionalFormatting>
  <conditionalFormatting sqref="D32">
    <cfRule type="containsText" dxfId="21" priority="21" operator="containsText" text="Нет">
      <formula>NOT(ISERROR(SEARCH("Нет",D32)))</formula>
    </cfRule>
    <cfRule type="containsText" dxfId="20" priority="22" operator="containsText" text="Да">
      <formula>NOT(ISERROR(SEARCH("Да",D32)))</formula>
    </cfRule>
  </conditionalFormatting>
  <conditionalFormatting sqref="E32">
    <cfRule type="containsText" dxfId="19" priority="19" operator="containsText" text="Нет">
      <formula>NOT(ISERROR(SEARCH("Нет",E32)))</formula>
    </cfRule>
    <cfRule type="containsText" dxfId="18" priority="20" operator="containsText" text="Да">
      <formula>NOT(ISERROR(SEARCH("Да",E32)))</formula>
    </cfRule>
  </conditionalFormatting>
  <conditionalFormatting sqref="C10:C15">
    <cfRule type="containsText" dxfId="17" priority="17" operator="containsText" text="Нет">
      <formula>NOT(ISERROR(SEARCH("Нет",C10)))</formula>
    </cfRule>
    <cfRule type="containsText" dxfId="16" priority="18" operator="containsText" text="Да">
      <formula>NOT(ISERROR(SEARCH("Да",C10)))</formula>
    </cfRule>
  </conditionalFormatting>
  <conditionalFormatting sqref="D9:D11">
    <cfRule type="containsText" dxfId="15" priority="15" operator="containsText" text="Нет">
      <formula>NOT(ISERROR(SEARCH("Нет",D9)))</formula>
    </cfRule>
    <cfRule type="containsText" dxfId="14" priority="16" operator="containsText" text="Да">
      <formula>NOT(ISERROR(SEARCH("Да",D9)))</formula>
    </cfRule>
  </conditionalFormatting>
  <conditionalFormatting sqref="D12:D14">
    <cfRule type="containsText" dxfId="13" priority="13" operator="containsText" text="Нет">
      <formula>NOT(ISERROR(SEARCH("Нет",D12)))</formula>
    </cfRule>
    <cfRule type="containsText" dxfId="12" priority="14" operator="containsText" text="Да">
      <formula>NOT(ISERROR(SEARCH("Да",D12)))</formula>
    </cfRule>
  </conditionalFormatting>
  <conditionalFormatting sqref="E9:E15">
    <cfRule type="containsText" dxfId="11" priority="11" operator="containsText" text="Нет">
      <formula>NOT(ISERROR(SEARCH("Нет",E9)))</formula>
    </cfRule>
    <cfRule type="containsText" dxfId="10" priority="12" operator="containsText" text="Да">
      <formula>NOT(ISERROR(SEARCH("Да",E9)))</formula>
    </cfRule>
  </conditionalFormatting>
  <conditionalFormatting sqref="D15">
    <cfRule type="containsText" dxfId="9" priority="9" operator="containsText" text="Нет">
      <formula>NOT(ISERROR(SEARCH("Нет",D15)))</formula>
    </cfRule>
    <cfRule type="containsText" dxfId="8" priority="10" operator="containsText" text="Да">
      <formula>NOT(ISERROR(SEARCH("Да",D15)))</formula>
    </cfRule>
  </conditionalFormatting>
  <conditionalFormatting sqref="D15">
    <cfRule type="containsText" dxfId="7" priority="7" operator="containsText" text="Нет">
      <formula>NOT(ISERROR(SEARCH("Нет",D15)))</formula>
    </cfRule>
    <cfRule type="containsText" dxfId="6" priority="8" operator="containsText" text="Да">
      <formula>NOT(ISERROR(SEARCH("Да",D15)))</formula>
    </cfRule>
  </conditionalFormatting>
  <conditionalFormatting sqref="E70">
    <cfRule type="containsText" dxfId="5" priority="5" operator="containsText" text="Нет">
      <formula>NOT(ISERROR(SEARCH("Нет",E70)))</formula>
    </cfRule>
    <cfRule type="containsText" dxfId="4" priority="6" operator="containsText" text="Да">
      <formula>NOT(ISERROR(SEARCH("Да",E70)))</formula>
    </cfRule>
  </conditionalFormatting>
  <conditionalFormatting sqref="D9:E15">
    <cfRule type="containsText" dxfId="3" priority="3" operator="containsText" text="Нет">
      <formula>NOT(ISERROR(SEARCH("Нет",D9)))</formula>
    </cfRule>
    <cfRule type="containsText" dxfId="2" priority="4" operator="containsText" text="Да">
      <formula>NOT(ISERROR(SEARCH("Да",D9)))</formula>
    </cfRule>
  </conditionalFormatting>
  <conditionalFormatting sqref="C10:C15">
    <cfRule type="containsText" dxfId="1" priority="1" operator="containsText" text="Нет">
      <formula>NOT(ISERROR(SEARCH("Нет",C10)))</formula>
    </cfRule>
    <cfRule type="containsText" dxfId="0" priority="2" operator="containsText" text="Да">
      <formula>NOT(ISERROR(SEARCH("Да",C10)))</formula>
    </cfRule>
  </conditionalFormatting>
  <dataValidations count="2">
    <dataValidation type="whole" allowBlank="1" showInputMessage="1" showErrorMessage="1" sqref="C6:E7" xr:uid="{00000000-0002-0000-0100-000000000000}">
      <formula1>0</formula1>
      <formula2>9.99999999999999E+21</formula2>
    </dataValidation>
    <dataValidation type="whole" allowBlank="1" showInputMessage="1" showErrorMessage="1" sqref="C64:E64 C61:E62 C17:E20 C52:E53 C49:E50 C46:E47 C43:E44 C40:E41 C37:E38 C35:E35 C33:E33 C30:E30 C28:E28 C26:E26 C24:E24 C22:E22 C55:E59" xr:uid="{00000000-0002-0000-0100-000001000000}">
      <formula1>0</formula1>
      <formula2>99999999999999</formula2>
    </dataValidation>
  </dataValidations>
  <pageMargins left="0.23622047244094491" right="0.23622047244094491" top="0.74803149606299213" bottom="0.74803149606299213" header="0.19685039370078741" footer="0.19685039370078741"/>
  <pageSetup paperSize="9" scale="92" orientation="landscape" verticalDpi="0" r:id="rId2"/>
  <headerFooter>
    <oddFooter>Страница &amp;С из &amp;К</oddFooter>
  </headerFooter>
  <rowBreaks count="1" manualBreakCount="1">
    <brk id="19" max="4" man="1"/>
  </rowBreak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100-000002000000}">
          <x14:formula1>
            <xm:f>служебный!$A$1:$A$3</xm:f>
          </x14:formula1>
          <xm:sqref>C70:E70 C66:E67 C32:E32 C9:E15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7:AG102"/>
  <sheetViews>
    <sheetView view="pageBreakPreview" topLeftCell="A4" zoomScale="120" zoomScaleNormal="120" zoomScaleSheetLayoutView="120" workbookViewId="0">
      <selection activeCell="E88" sqref="E88"/>
    </sheetView>
  </sheetViews>
  <sheetFormatPr defaultRowHeight="15" x14ac:dyDescent="0.25"/>
  <cols>
    <col min="6" max="6" width="9.5703125" customWidth="1"/>
    <col min="7" max="11" width="6.140625" customWidth="1"/>
    <col min="12" max="17" width="9.5703125" customWidth="1"/>
    <col min="18" max="22" width="6.140625" customWidth="1"/>
    <col min="23" max="28" width="9.5703125" customWidth="1"/>
    <col min="29" max="33" width="6.140625" customWidth="1"/>
  </cols>
  <sheetData>
    <row r="7" spans="1:33" x14ac:dyDescent="0.25">
      <c r="B7" s="119" t="s">
        <v>85</v>
      </c>
      <c r="C7" s="119"/>
      <c r="D7" s="119"/>
      <c r="E7" s="119"/>
      <c r="F7" s="119"/>
      <c r="G7" s="119"/>
      <c r="H7" s="119"/>
      <c r="I7" s="119"/>
      <c r="J7" s="119"/>
      <c r="M7" s="119" t="s">
        <v>85</v>
      </c>
      <c r="N7" s="119"/>
      <c r="O7" s="119"/>
      <c r="P7" s="119"/>
      <c r="Q7" s="119"/>
      <c r="R7" s="119"/>
      <c r="S7" s="119"/>
      <c r="T7" s="119"/>
      <c r="U7" s="119"/>
      <c r="X7" s="119" t="s">
        <v>85</v>
      </c>
      <c r="Y7" s="119"/>
      <c r="Z7" s="119"/>
      <c r="AA7" s="119"/>
      <c r="AB7" s="119"/>
      <c r="AC7" s="119"/>
      <c r="AD7" s="119"/>
      <c r="AE7" s="119"/>
      <c r="AF7" s="119"/>
    </row>
    <row r="8" spans="1:33" ht="29.25" customHeight="1" x14ac:dyDescent="0.25">
      <c r="A8" s="44" t="str">
        <f>B93</f>
        <v>✖</v>
      </c>
      <c r="B8" s="120" t="s">
        <v>94</v>
      </c>
      <c r="C8" s="120"/>
      <c r="D8" s="121"/>
      <c r="E8" s="42" t="str">
        <f>B98</f>
        <v>✖</v>
      </c>
      <c r="F8" s="120" t="s">
        <v>88</v>
      </c>
      <c r="G8" s="120"/>
      <c r="H8" s="120"/>
      <c r="I8" s="120"/>
      <c r="J8" s="120"/>
      <c r="K8" s="45"/>
      <c r="L8" s="44" t="str">
        <f>M93</f>
        <v>✖</v>
      </c>
      <c r="M8" s="120" t="s">
        <v>94</v>
      </c>
      <c r="N8" s="120"/>
      <c r="O8" s="121"/>
      <c r="P8" s="42" t="str">
        <f>M98</f>
        <v>✖</v>
      </c>
      <c r="Q8" s="120" t="s">
        <v>88</v>
      </c>
      <c r="R8" s="120"/>
      <c r="S8" s="120"/>
      <c r="T8" s="120"/>
      <c r="U8" s="120"/>
      <c r="V8" s="45"/>
      <c r="W8" s="44" t="str">
        <f>X93</f>
        <v>✖</v>
      </c>
      <c r="X8" s="120" t="s">
        <v>94</v>
      </c>
      <c r="Y8" s="120"/>
      <c r="Z8" s="121"/>
      <c r="AA8" s="42" t="str">
        <f>X98</f>
        <v>✖</v>
      </c>
      <c r="AB8" s="120" t="s">
        <v>88</v>
      </c>
      <c r="AC8" s="120"/>
      <c r="AD8" s="120"/>
      <c r="AE8" s="120"/>
      <c r="AF8" s="120"/>
      <c r="AG8" s="45"/>
    </row>
    <row r="9" spans="1:33" ht="42.75" customHeight="1" x14ac:dyDescent="0.25">
      <c r="A9" s="41" t="str">
        <f>B94</f>
        <v>✖</v>
      </c>
      <c r="B9" s="115" t="s">
        <v>90</v>
      </c>
      <c r="C9" s="115"/>
      <c r="D9" s="116"/>
      <c r="E9" s="40" t="str">
        <f>B99</f>
        <v>✖</v>
      </c>
      <c r="F9" s="115" t="s">
        <v>96</v>
      </c>
      <c r="G9" s="115"/>
      <c r="H9" s="115"/>
      <c r="I9" s="115"/>
      <c r="J9" s="115"/>
      <c r="K9" s="33"/>
      <c r="L9" s="41" t="str">
        <f>M94</f>
        <v>✖</v>
      </c>
      <c r="M9" s="115" t="s">
        <v>90</v>
      </c>
      <c r="N9" s="115"/>
      <c r="O9" s="116"/>
      <c r="P9" s="40" t="str">
        <f>M99</f>
        <v>✖</v>
      </c>
      <c r="Q9" s="115" t="s">
        <v>96</v>
      </c>
      <c r="R9" s="115"/>
      <c r="S9" s="115"/>
      <c r="T9" s="115"/>
      <c r="U9" s="115"/>
      <c r="V9" s="33"/>
      <c r="W9" s="41" t="str">
        <f>X94</f>
        <v>✖</v>
      </c>
      <c r="X9" s="115" t="s">
        <v>90</v>
      </c>
      <c r="Y9" s="115"/>
      <c r="Z9" s="116"/>
      <c r="AA9" s="40" t="str">
        <f>X99</f>
        <v>✖</v>
      </c>
      <c r="AB9" s="115" t="s">
        <v>96</v>
      </c>
      <c r="AC9" s="115"/>
      <c r="AD9" s="115"/>
      <c r="AE9" s="115"/>
      <c r="AF9" s="115"/>
      <c r="AG9" s="33"/>
    </row>
    <row r="10" spans="1:33" ht="45.75" customHeight="1" x14ac:dyDescent="0.25">
      <c r="A10" s="41" t="str">
        <f>B95</f>
        <v>✖</v>
      </c>
      <c r="B10" s="115" t="s">
        <v>95</v>
      </c>
      <c r="C10" s="115"/>
      <c r="D10" s="116"/>
      <c r="E10" s="40" t="str">
        <f>B100</f>
        <v>✖</v>
      </c>
      <c r="F10" s="115" t="s">
        <v>97</v>
      </c>
      <c r="G10" s="115"/>
      <c r="H10" s="115"/>
      <c r="I10" s="115"/>
      <c r="J10" s="115"/>
      <c r="K10" s="33"/>
      <c r="L10" s="41" t="str">
        <f>M95</f>
        <v>✖</v>
      </c>
      <c r="M10" s="115" t="s">
        <v>95</v>
      </c>
      <c r="N10" s="115"/>
      <c r="O10" s="116"/>
      <c r="P10" s="40" t="str">
        <f>M100</f>
        <v>✖</v>
      </c>
      <c r="Q10" s="115" t="s">
        <v>97</v>
      </c>
      <c r="R10" s="115"/>
      <c r="S10" s="115"/>
      <c r="T10" s="115"/>
      <c r="U10" s="115"/>
      <c r="V10" s="33"/>
      <c r="W10" s="41" t="str">
        <f>X95</f>
        <v>✖</v>
      </c>
      <c r="X10" s="115" t="s">
        <v>95</v>
      </c>
      <c r="Y10" s="115"/>
      <c r="Z10" s="116"/>
      <c r="AA10" s="40" t="str">
        <f>X100</f>
        <v>✖</v>
      </c>
      <c r="AB10" s="115" t="s">
        <v>97</v>
      </c>
      <c r="AC10" s="115"/>
      <c r="AD10" s="115"/>
      <c r="AE10" s="115"/>
      <c r="AF10" s="115"/>
      <c r="AG10" s="33"/>
    </row>
    <row r="11" spans="1:33" ht="31.5" customHeight="1" x14ac:dyDescent="0.25">
      <c r="A11" s="41" t="str">
        <f>B96</f>
        <v>✖</v>
      </c>
      <c r="B11" s="115" t="s">
        <v>87</v>
      </c>
      <c r="C11" s="115"/>
      <c r="D11" s="116"/>
      <c r="E11" s="40" t="str">
        <f>B101</f>
        <v>✖</v>
      </c>
      <c r="F11" s="115" t="s">
        <v>89</v>
      </c>
      <c r="G11" s="115"/>
      <c r="H11" s="115"/>
      <c r="I11" s="115"/>
      <c r="J11" s="115"/>
      <c r="K11" s="33"/>
      <c r="L11" s="41" t="str">
        <f>M96</f>
        <v>✖</v>
      </c>
      <c r="M11" s="115" t="s">
        <v>87</v>
      </c>
      <c r="N11" s="115"/>
      <c r="O11" s="116"/>
      <c r="P11" s="40" t="str">
        <f>M101</f>
        <v>✖</v>
      </c>
      <c r="Q11" s="115" t="s">
        <v>89</v>
      </c>
      <c r="R11" s="115"/>
      <c r="S11" s="115"/>
      <c r="T11" s="115"/>
      <c r="U11" s="115"/>
      <c r="V11" s="33"/>
      <c r="W11" s="41" t="str">
        <f>X96</f>
        <v>✖</v>
      </c>
      <c r="X11" s="115" t="s">
        <v>87</v>
      </c>
      <c r="Y11" s="115"/>
      <c r="Z11" s="116"/>
      <c r="AA11" s="40" t="str">
        <f>X101</f>
        <v>✖</v>
      </c>
      <c r="AB11" s="115" t="s">
        <v>89</v>
      </c>
      <c r="AC11" s="115"/>
      <c r="AD11" s="115"/>
      <c r="AE11" s="115"/>
      <c r="AF11" s="115"/>
      <c r="AG11" s="33"/>
    </row>
    <row r="12" spans="1:33" ht="31.5" customHeight="1" x14ac:dyDescent="0.25">
      <c r="A12" s="46" t="str">
        <f>B97</f>
        <v>✖</v>
      </c>
      <c r="B12" s="117" t="s">
        <v>92</v>
      </c>
      <c r="C12" s="117"/>
      <c r="D12" s="118"/>
      <c r="E12" s="43" t="str">
        <f>B102</f>
        <v>✖</v>
      </c>
      <c r="F12" s="117" t="s">
        <v>93</v>
      </c>
      <c r="G12" s="117"/>
      <c r="H12" s="117"/>
      <c r="I12" s="117"/>
      <c r="J12" s="117"/>
      <c r="K12" s="52"/>
      <c r="L12" s="46" t="str">
        <f>M97</f>
        <v>✖</v>
      </c>
      <c r="M12" s="117" t="s">
        <v>92</v>
      </c>
      <c r="N12" s="117"/>
      <c r="O12" s="118"/>
      <c r="P12" s="43" t="str">
        <f>M102</f>
        <v>✖</v>
      </c>
      <c r="Q12" s="117" t="s">
        <v>93</v>
      </c>
      <c r="R12" s="117"/>
      <c r="S12" s="117"/>
      <c r="T12" s="117"/>
      <c r="U12" s="117"/>
      <c r="V12" s="52"/>
      <c r="W12" s="46" t="str">
        <f>X97</f>
        <v>✖</v>
      </c>
      <c r="X12" s="117" t="s">
        <v>92</v>
      </c>
      <c r="Y12" s="117"/>
      <c r="Z12" s="118"/>
      <c r="AA12" s="43" t="str">
        <f>X102</f>
        <v>✖</v>
      </c>
      <c r="AB12" s="117" t="s">
        <v>93</v>
      </c>
      <c r="AC12" s="117"/>
      <c r="AD12" s="117"/>
      <c r="AE12" s="117"/>
      <c r="AF12" s="117"/>
      <c r="AG12" s="52"/>
    </row>
    <row r="13" spans="1:33" ht="30.75" customHeight="1" x14ac:dyDescent="0.25">
      <c r="B13" s="33"/>
      <c r="C13" s="33"/>
      <c r="D13" s="33"/>
      <c r="E13" s="33"/>
      <c r="F13" s="33"/>
      <c r="G13" s="112"/>
      <c r="H13" s="112"/>
      <c r="I13" s="112"/>
      <c r="J13" s="112"/>
      <c r="K13" s="112"/>
      <c r="M13" s="33"/>
      <c r="N13" s="33"/>
      <c r="O13" s="33"/>
      <c r="P13" s="33"/>
      <c r="Q13" s="33"/>
      <c r="R13" s="112"/>
      <c r="S13" s="112"/>
      <c r="T13" s="112"/>
      <c r="U13" s="112"/>
      <c r="V13" s="112"/>
      <c r="X13" s="33"/>
      <c r="Y13" s="33"/>
      <c r="Z13" s="33"/>
      <c r="AA13" s="33"/>
      <c r="AB13" s="33"/>
      <c r="AC13" s="112"/>
      <c r="AD13" s="112"/>
      <c r="AE13" s="112"/>
      <c r="AF13" s="112"/>
      <c r="AG13" s="112"/>
    </row>
    <row r="14" spans="1:33" x14ac:dyDescent="0.25">
      <c r="C14" s="30"/>
      <c r="D14" s="30"/>
      <c r="E14" s="30"/>
      <c r="F14" s="30"/>
      <c r="N14" s="30"/>
      <c r="O14" s="30"/>
      <c r="P14" s="30"/>
      <c r="Q14" s="30"/>
      <c r="Y14" s="30"/>
      <c r="Z14" s="30"/>
      <c r="AA14" s="30"/>
      <c r="AB14" s="30"/>
    </row>
    <row r="15" spans="1:33" x14ac:dyDescent="0.25">
      <c r="C15" s="30"/>
      <c r="D15" s="30"/>
      <c r="E15" s="30"/>
      <c r="F15" s="30"/>
      <c r="N15" s="30"/>
      <c r="O15" s="30"/>
      <c r="P15" s="30"/>
      <c r="Q15" s="30"/>
      <c r="Y15" s="30"/>
      <c r="Z15" s="30"/>
      <c r="AA15" s="30"/>
      <c r="AB15" s="30"/>
    </row>
    <row r="16" spans="1:33" x14ac:dyDescent="0.25">
      <c r="C16" s="30"/>
      <c r="D16" s="30"/>
      <c r="E16" s="30"/>
      <c r="F16" s="30"/>
      <c r="N16" s="30"/>
      <c r="O16" s="30"/>
      <c r="P16" s="30"/>
      <c r="Q16" s="30"/>
      <c r="Y16" s="30"/>
      <c r="Z16" s="30"/>
      <c r="AA16" s="30"/>
      <c r="AB16" s="30"/>
    </row>
    <row r="17" spans="2:32" x14ac:dyDescent="0.25">
      <c r="C17" s="30"/>
      <c r="D17" s="30"/>
      <c r="E17" s="30"/>
      <c r="F17" s="30"/>
      <c r="N17" s="30"/>
      <c r="O17" s="30"/>
      <c r="P17" s="30"/>
      <c r="Q17" s="30"/>
      <c r="Y17" s="30"/>
      <c r="Z17" s="30"/>
      <c r="AA17" s="30"/>
      <c r="AB17" s="30"/>
    </row>
    <row r="18" spans="2:32" ht="15" customHeight="1" x14ac:dyDescent="0.25">
      <c r="C18" s="33"/>
      <c r="D18" s="33"/>
      <c r="E18" s="33"/>
      <c r="F18" s="33"/>
      <c r="G18" s="30"/>
      <c r="H18" s="30"/>
      <c r="I18" s="30"/>
      <c r="J18" s="30"/>
      <c r="N18" s="33"/>
      <c r="O18" s="33"/>
      <c r="P18" s="33"/>
      <c r="Q18" s="33"/>
      <c r="R18" s="30"/>
      <c r="S18" s="30"/>
      <c r="T18" s="30"/>
      <c r="U18" s="30"/>
      <c r="Y18" s="33"/>
      <c r="Z18" s="33"/>
      <c r="AA18" s="33"/>
      <c r="AB18" s="33"/>
      <c r="AC18" s="30"/>
      <c r="AD18" s="30"/>
      <c r="AE18" s="30"/>
      <c r="AF18" s="30"/>
    </row>
    <row r="19" spans="2:32" x14ac:dyDescent="0.25">
      <c r="C19" s="30"/>
      <c r="D19" s="30"/>
      <c r="E19" s="30"/>
      <c r="F19" s="30"/>
      <c r="G19" s="30"/>
      <c r="H19" s="30"/>
      <c r="I19" s="30"/>
      <c r="J19" s="30"/>
      <c r="N19" s="30"/>
      <c r="O19" s="30"/>
      <c r="P19" s="30"/>
      <c r="Q19" s="30"/>
      <c r="R19" s="30"/>
      <c r="S19" s="30"/>
      <c r="T19" s="30"/>
      <c r="U19" s="30"/>
      <c r="Y19" s="30"/>
      <c r="Z19" s="30"/>
      <c r="AA19" s="30"/>
      <c r="AB19" s="30"/>
      <c r="AC19" s="30"/>
      <c r="AD19" s="30"/>
      <c r="AE19" s="30"/>
      <c r="AF19" s="30"/>
    </row>
    <row r="20" spans="2:32" x14ac:dyDescent="0.25">
      <c r="B20" s="30"/>
      <c r="C20" s="30"/>
      <c r="D20" s="30"/>
      <c r="E20" s="30"/>
      <c r="F20" s="30"/>
      <c r="G20" s="30"/>
      <c r="H20" s="30"/>
      <c r="I20" s="30"/>
      <c r="J20" s="30"/>
      <c r="M20" s="30"/>
      <c r="N20" s="30"/>
      <c r="O20" s="30"/>
      <c r="P20" s="30"/>
      <c r="Q20" s="30"/>
      <c r="R20" s="30"/>
      <c r="S20" s="30"/>
      <c r="T20" s="30"/>
      <c r="U20" s="30"/>
      <c r="X20" s="30"/>
      <c r="Y20" s="30"/>
      <c r="Z20" s="30"/>
      <c r="AA20" s="30"/>
      <c r="AB20" s="30"/>
      <c r="AC20" s="30"/>
      <c r="AD20" s="30"/>
      <c r="AE20" s="30"/>
      <c r="AF20" s="30"/>
    </row>
    <row r="35" spans="1:24" ht="20.25" customHeight="1" x14ac:dyDescent="0.25">
      <c r="A35" s="26"/>
      <c r="B35" s="26"/>
      <c r="L35" s="26"/>
      <c r="M35" s="26"/>
      <c r="W35" s="26"/>
      <c r="X35" s="26"/>
    </row>
    <row r="38" spans="1:24" x14ac:dyDescent="0.25">
      <c r="A38" s="25"/>
      <c r="L38" s="25"/>
      <c r="W38" s="25"/>
    </row>
    <row r="49" spans="9:33" x14ac:dyDescent="0.25">
      <c r="I49" s="27"/>
      <c r="J49" s="28"/>
      <c r="K49" s="28"/>
      <c r="T49" s="27"/>
      <c r="U49" s="28"/>
      <c r="V49" s="28"/>
      <c r="AE49" s="27"/>
      <c r="AF49" s="28"/>
      <c r="AG49" s="28"/>
    </row>
    <row r="50" spans="9:33" ht="15" customHeight="1" x14ac:dyDescent="0.25">
      <c r="I50" s="28"/>
      <c r="J50" s="28"/>
      <c r="K50" s="27"/>
      <c r="T50" s="28"/>
      <c r="U50" s="28"/>
      <c r="V50" s="27"/>
      <c r="AE50" s="28"/>
      <c r="AF50" s="28"/>
      <c r="AG50" s="27"/>
    </row>
    <row r="68" spans="1:33" ht="24.75" customHeight="1" x14ac:dyDescent="0.25">
      <c r="A68" s="113" t="s">
        <v>84</v>
      </c>
      <c r="B68" s="113"/>
      <c r="C68" s="113"/>
      <c r="D68" s="113"/>
      <c r="E68" s="31"/>
      <c r="F68" s="35"/>
      <c r="G68" s="35" t="e">
        <f>'Карта мониторинга'!C31</f>
        <v>#DIV/0!</v>
      </c>
      <c r="H68" s="35" t="e">
        <f>'Карта мониторинга'!C29</f>
        <v>#DIV/0!</v>
      </c>
      <c r="I68" s="35" t="e">
        <f>'Карта мониторинга'!C27</f>
        <v>#DIV/0!</v>
      </c>
      <c r="J68" s="36" t="e">
        <f>'Карта мониторинга'!C25</f>
        <v>#DIV/0!</v>
      </c>
      <c r="L68" s="113" t="s">
        <v>84</v>
      </c>
      <c r="M68" s="113"/>
      <c r="N68" s="113"/>
      <c r="O68" s="113"/>
      <c r="P68" s="31"/>
      <c r="Q68" s="35"/>
      <c r="R68" s="35" t="e">
        <f>'Карта мониторинга'!D31</f>
        <v>#DIV/0!</v>
      </c>
      <c r="S68" s="35" t="e">
        <f>'Карта мониторинга'!D29</f>
        <v>#DIV/0!</v>
      </c>
      <c r="T68" s="35" t="e">
        <f>'Карта мониторинга'!D27</f>
        <v>#DIV/0!</v>
      </c>
      <c r="U68" s="36" t="e">
        <f>'Карта мониторинга'!D25</f>
        <v>#DIV/0!</v>
      </c>
      <c r="W68" s="122" t="s">
        <v>84</v>
      </c>
      <c r="X68" s="122"/>
      <c r="Y68" s="122"/>
      <c r="Z68" s="122"/>
      <c r="AA68" s="55"/>
      <c r="AB68" s="56"/>
      <c r="AC68" s="56" t="e">
        <f>'Карта мониторинга'!E31</f>
        <v>#DIV/0!</v>
      </c>
      <c r="AD68" s="56" t="e">
        <f>'Карта мониторинга'!E29</f>
        <v>#DIV/0!</v>
      </c>
      <c r="AE68" s="56" t="e">
        <f>'Карта мониторинга'!E27</f>
        <v>#DIV/0!</v>
      </c>
      <c r="AF68" s="57" t="e">
        <f>'Карта мониторинга'!E25</f>
        <v>#DIV/0!</v>
      </c>
      <c r="AG68" s="58"/>
    </row>
    <row r="69" spans="1:33" ht="23.25" customHeight="1" x14ac:dyDescent="0.25">
      <c r="A69" s="114" t="s">
        <v>83</v>
      </c>
      <c r="B69" s="114"/>
      <c r="C69" s="114"/>
      <c r="D69" s="114"/>
      <c r="E69" s="32"/>
      <c r="F69" s="35" t="e">
        <f>'Карта мониторинга'!C34</f>
        <v>#DIV/0!</v>
      </c>
      <c r="G69" s="37"/>
      <c r="H69" s="37"/>
      <c r="I69" s="37"/>
      <c r="J69" s="38"/>
      <c r="L69" s="114" t="s">
        <v>83</v>
      </c>
      <c r="M69" s="114"/>
      <c r="N69" s="114"/>
      <c r="O69" s="114"/>
      <c r="P69" s="32"/>
      <c r="Q69" s="35" t="e">
        <f>'Карта мониторинга'!D34</f>
        <v>#DIV/0!</v>
      </c>
      <c r="R69" s="37"/>
      <c r="S69" s="37"/>
      <c r="T69" s="37"/>
      <c r="U69" s="38"/>
      <c r="W69" s="123" t="s">
        <v>83</v>
      </c>
      <c r="X69" s="123"/>
      <c r="Y69" s="123"/>
      <c r="Z69" s="123"/>
      <c r="AA69" s="59"/>
      <c r="AB69" s="56" t="e">
        <f>'Карта мониторинга'!E34</f>
        <v>#DIV/0!</v>
      </c>
      <c r="AC69" s="60"/>
      <c r="AD69" s="60"/>
      <c r="AE69" s="60"/>
      <c r="AF69" s="61"/>
      <c r="AG69" s="58"/>
    </row>
    <row r="70" spans="1:33" x14ac:dyDescent="0.25"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</row>
    <row r="71" spans="1:33" x14ac:dyDescent="0.25"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</row>
    <row r="72" spans="1:33" x14ac:dyDescent="0.25"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</row>
    <row r="73" spans="1:33" x14ac:dyDescent="0.25">
      <c r="E73" s="28"/>
      <c r="F73" s="28"/>
      <c r="P73" s="28"/>
      <c r="Q73" s="28"/>
      <c r="W73" s="58"/>
      <c r="X73" s="58"/>
      <c r="Y73" s="58"/>
      <c r="Z73" s="58"/>
      <c r="AA73" s="62"/>
      <c r="AB73" s="62"/>
      <c r="AC73" s="58"/>
      <c r="AD73" s="58"/>
      <c r="AE73" s="58"/>
      <c r="AF73" s="58"/>
      <c r="AG73" s="58"/>
    </row>
    <row r="74" spans="1:33" ht="15" customHeight="1" x14ac:dyDescent="0.25">
      <c r="F74" s="29"/>
      <c r="Q74" s="29"/>
      <c r="W74" s="58"/>
      <c r="X74" s="58"/>
      <c r="Y74" s="58"/>
      <c r="Z74" s="58"/>
      <c r="AA74" s="58"/>
      <c r="AB74" s="63"/>
      <c r="AC74" s="58"/>
      <c r="AD74" s="58"/>
      <c r="AE74" s="58"/>
      <c r="AF74" s="58"/>
      <c r="AG74" s="58"/>
    </row>
    <row r="75" spans="1:33" ht="15" customHeight="1" x14ac:dyDescent="0.25">
      <c r="E75" s="29"/>
      <c r="P75" s="29"/>
      <c r="W75" s="58"/>
      <c r="X75" s="58"/>
      <c r="Y75" s="58"/>
      <c r="Z75" s="58"/>
      <c r="AA75" s="63"/>
      <c r="AB75" s="58"/>
      <c r="AC75" s="58"/>
      <c r="AD75" s="58"/>
      <c r="AE75" s="58"/>
      <c r="AF75" s="58"/>
      <c r="AG75" s="58"/>
    </row>
    <row r="76" spans="1:33" x14ac:dyDescent="0.25"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</row>
    <row r="77" spans="1:33" ht="24" customHeight="1" x14ac:dyDescent="0.25"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</row>
    <row r="78" spans="1:33" x14ac:dyDescent="0.25"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</row>
    <row r="79" spans="1:33" x14ac:dyDescent="0.25"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</row>
    <row r="80" spans="1:33" x14ac:dyDescent="0.25"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</row>
    <row r="81" spans="1:33" x14ac:dyDescent="0.25"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</row>
    <row r="82" spans="1:33" x14ac:dyDescent="0.25"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</row>
    <row r="83" spans="1:33" x14ac:dyDescent="0.25"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</row>
    <row r="84" spans="1:33" x14ac:dyDescent="0.25"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</row>
    <row r="85" spans="1:33" x14ac:dyDescent="0.25"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</row>
    <row r="86" spans="1:33" ht="15" customHeight="1" x14ac:dyDescent="0.25">
      <c r="A86" s="113" t="s">
        <v>84</v>
      </c>
      <c r="B86" s="113"/>
      <c r="C86" s="34"/>
      <c r="D86" s="34"/>
      <c r="E86" s="34"/>
      <c r="F86" s="34"/>
      <c r="G86" s="34"/>
      <c r="H86" s="34"/>
      <c r="L86" s="113" t="s">
        <v>84</v>
      </c>
      <c r="M86" s="113"/>
      <c r="N86" s="34"/>
      <c r="O86" s="34"/>
      <c r="P86" s="34"/>
      <c r="Q86" s="34"/>
      <c r="R86" s="34"/>
      <c r="S86" s="34"/>
      <c r="W86" s="122" t="s">
        <v>84</v>
      </c>
      <c r="X86" s="122"/>
      <c r="Y86" s="64"/>
      <c r="Z86" s="64"/>
      <c r="AA86" s="64"/>
      <c r="AB86" s="64"/>
      <c r="AC86" s="64"/>
      <c r="AD86" s="64"/>
      <c r="AE86" s="58"/>
      <c r="AF86" s="58"/>
      <c r="AG86" s="58"/>
    </row>
    <row r="87" spans="1:33" x14ac:dyDescent="0.25">
      <c r="A87" s="113"/>
      <c r="B87" s="113"/>
      <c r="C87" s="34" t="e">
        <f>'Карта мониторинга'!C45</f>
        <v>#DIV/0!</v>
      </c>
      <c r="D87" s="34" t="e">
        <f>'Карта мониторинга'!C48</f>
        <v>#DIV/0!</v>
      </c>
      <c r="E87" s="34" t="e">
        <f>'Карта мониторинга'!C51</f>
        <v>#DIV/0!</v>
      </c>
      <c r="F87" s="34" t="e">
        <f>'Карта мониторинга'!C54</f>
        <v>#DIV/0!</v>
      </c>
      <c r="G87" s="47" t="e">
        <f>'Карта мониторинга'!C60</f>
        <v>#DIV/0!</v>
      </c>
      <c r="H87" s="47" t="e">
        <f>'Карта мониторинга'!C63</f>
        <v>#DIV/0!</v>
      </c>
      <c r="L87" s="113"/>
      <c r="M87" s="113"/>
      <c r="N87" s="54" t="e">
        <f>'Карта мониторинга'!D45</f>
        <v>#DIV/0!</v>
      </c>
      <c r="O87" s="54" t="e">
        <f>'Карта мониторинга'!D48</f>
        <v>#DIV/0!</v>
      </c>
      <c r="P87" s="54" t="e">
        <f>'Карта мониторинга'!D51</f>
        <v>#DIV/0!</v>
      </c>
      <c r="Q87" s="54" t="e">
        <f>'Карта мониторинга'!D54</f>
        <v>#DIV/0!</v>
      </c>
      <c r="R87" s="47" t="e">
        <f>'Карта мониторинга'!D60</f>
        <v>#DIV/0!</v>
      </c>
      <c r="S87" s="47" t="e">
        <f>'Карта мониторинга'!D63</f>
        <v>#DIV/0!</v>
      </c>
      <c r="W87" s="122"/>
      <c r="X87" s="122"/>
      <c r="Y87" s="64" t="e">
        <f>'Карта мониторинга'!E45</f>
        <v>#DIV/0!</v>
      </c>
      <c r="Z87" s="64" t="e">
        <f>'Карта мониторинга'!E48</f>
        <v>#DIV/0!</v>
      </c>
      <c r="AA87" s="64" t="e">
        <f>'Карта мониторинга'!E51</f>
        <v>#DIV/0!</v>
      </c>
      <c r="AB87" s="64" t="e">
        <f>'Карта мониторинга'!E54</f>
        <v>#DIV/0!</v>
      </c>
      <c r="AC87" s="65" t="e">
        <f>'Карта мониторинга'!E60</f>
        <v>#DIV/0!</v>
      </c>
      <c r="AD87" s="65" t="e">
        <f>'Карта мониторинга'!E63</f>
        <v>#DIV/0!</v>
      </c>
      <c r="AE87" s="58"/>
      <c r="AF87" s="58"/>
      <c r="AG87" s="58"/>
    </row>
    <row r="88" spans="1:33" x14ac:dyDescent="0.25"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</row>
    <row r="93" spans="1:33" s="50" customFormat="1" ht="36" hidden="1" x14ac:dyDescent="0.15">
      <c r="A93" s="48" t="s">
        <v>94</v>
      </c>
      <c r="B93" s="49" t="str">
        <f>IF(служебный!B6=100%,"✔","✖")</f>
        <v>✖</v>
      </c>
      <c r="L93" s="48" t="s">
        <v>94</v>
      </c>
      <c r="M93" s="49" t="str">
        <f>IF(служебный!E6=100%,"✔","✖")</f>
        <v>✖</v>
      </c>
      <c r="W93" s="48" t="s">
        <v>94</v>
      </c>
      <c r="X93" s="49" t="str">
        <f>IF(служебный!H6,"✔","✖")</f>
        <v>✖</v>
      </c>
    </row>
    <row r="94" spans="1:33" s="50" customFormat="1" ht="45" hidden="1" x14ac:dyDescent="0.15">
      <c r="A94" s="48" t="s">
        <v>90</v>
      </c>
      <c r="B94" s="49" t="str">
        <f>IF('Карта мониторинга'!C32="Да","✔","✖")</f>
        <v>✖</v>
      </c>
      <c r="L94" s="48" t="s">
        <v>90</v>
      </c>
      <c r="M94" s="49" t="str">
        <f>IF('Карта мониторинга'!D32="Да","✔","✖")</f>
        <v>✖</v>
      </c>
      <c r="W94" s="48" t="s">
        <v>90</v>
      </c>
      <c r="X94" s="49" t="str">
        <f>IF('Карта мониторинга'!E32="Да","✔","✖")</f>
        <v>✖</v>
      </c>
    </row>
    <row r="95" spans="1:33" s="50" customFormat="1" ht="27" hidden="1" x14ac:dyDescent="0.15">
      <c r="A95" s="48" t="s">
        <v>91</v>
      </c>
      <c r="B95" s="49" t="str">
        <f>IF('Карта мониторинга'!C66="да","✔","✖")</f>
        <v>✖</v>
      </c>
      <c r="L95" s="48" t="s">
        <v>91</v>
      </c>
      <c r="M95" s="49" t="str">
        <f>IF('Карта мониторинга'!D66="да","✔","✖")</f>
        <v>✖</v>
      </c>
      <c r="W95" s="48" t="s">
        <v>91</v>
      </c>
      <c r="X95" s="49" t="str">
        <f>IF('Карта мониторинга'!E66="да","✔","✖")</f>
        <v>✖</v>
      </c>
    </row>
    <row r="96" spans="1:33" s="50" customFormat="1" ht="27" hidden="1" x14ac:dyDescent="0.15">
      <c r="A96" s="48" t="s">
        <v>87</v>
      </c>
      <c r="B96" s="49" t="str">
        <f>IF('Карта мониторинга'!C67="да","✔","✖")</f>
        <v>✖</v>
      </c>
      <c r="L96" s="48" t="s">
        <v>87</v>
      </c>
      <c r="M96" s="49" t="str">
        <f>IF('Карта мониторинга'!D67="да","✔","✖")</f>
        <v>✖</v>
      </c>
      <c r="W96" s="48" t="s">
        <v>87</v>
      </c>
      <c r="X96" s="49" t="str">
        <f>IF('Карта мониторинга'!E67="да","✔","✖")</f>
        <v>✖</v>
      </c>
    </row>
    <row r="97" spans="1:24" s="50" customFormat="1" ht="27" hidden="1" x14ac:dyDescent="0.15">
      <c r="A97" s="48" t="s">
        <v>92</v>
      </c>
      <c r="B97" s="49" t="str">
        <f>IF('Карта мониторинга'!C70="да","✔","✖")</f>
        <v>✖</v>
      </c>
      <c r="L97" s="48" t="s">
        <v>92</v>
      </c>
      <c r="M97" s="49" t="str">
        <f>IF('Карта мониторинга'!D70="да","✔","✖")</f>
        <v>✖</v>
      </c>
      <c r="W97" s="48" t="s">
        <v>92</v>
      </c>
      <c r="X97" s="49" t="str">
        <f>IF('Карта мониторинга'!E70="да","✔","✖")</f>
        <v>✖</v>
      </c>
    </row>
    <row r="98" spans="1:24" s="50" customFormat="1" ht="36" hidden="1" x14ac:dyDescent="0.15">
      <c r="A98" s="48" t="s">
        <v>88</v>
      </c>
      <c r="B98" s="51" t="str">
        <f>IF('Карта мониторинга'!C33&gt;0,"✔","✖")</f>
        <v>✖</v>
      </c>
      <c r="L98" s="48" t="s">
        <v>88</v>
      </c>
      <c r="M98" s="51" t="str">
        <f>IF('Карта мониторинга'!D33&gt;0,"✔","✖")</f>
        <v>✖</v>
      </c>
      <c r="W98" s="48" t="s">
        <v>88</v>
      </c>
      <c r="X98" s="51" t="str">
        <f>IF('Карта мониторинга'!E33&gt;0,"✔","✖")</f>
        <v>✖</v>
      </c>
    </row>
    <row r="99" spans="1:24" s="50" customFormat="1" ht="54" hidden="1" x14ac:dyDescent="0.15">
      <c r="A99" s="48" t="s">
        <v>96</v>
      </c>
      <c r="B99" s="49" t="str">
        <f>IF(AND('Карта мониторинга'!C43&gt;0,'Карта мониторинга'!C49&gt;0),"✔","✖")</f>
        <v>✖</v>
      </c>
      <c r="L99" s="48" t="s">
        <v>96</v>
      </c>
      <c r="M99" s="49" t="str">
        <f>IF(AND('Карта мониторинга'!D43&gt;0,'Карта мониторинга'!D49&gt;0),"✔","✖")</f>
        <v>✖</v>
      </c>
      <c r="W99" s="48" t="s">
        <v>96</v>
      </c>
      <c r="X99" s="49" t="str">
        <f>IF(AND('Карта мониторинга'!E43&gt;0,'Карта мониторинга'!E49&gt;0),"✔","✖")</f>
        <v>✖</v>
      </c>
    </row>
    <row r="100" spans="1:24" s="50" customFormat="1" ht="63" hidden="1" x14ac:dyDescent="0.15">
      <c r="A100" s="48" t="s">
        <v>97</v>
      </c>
      <c r="B100" s="48" t="str">
        <f>IF(AND('Карта мониторинга'!C46&gt;0,'Карта мониторинга'!C52&gt;0),"✔","✖")</f>
        <v>✖</v>
      </c>
      <c r="L100" s="48" t="s">
        <v>97</v>
      </c>
      <c r="M100" s="48" t="str">
        <f>IF(AND('Карта мониторинга'!D46&gt;0,'Карта мониторинга'!D52&gt;0),"✔","✖")</f>
        <v>✖</v>
      </c>
      <c r="W100" s="48" t="s">
        <v>97</v>
      </c>
      <c r="X100" s="48" t="str">
        <f>IF(AND('Карта мониторинга'!E46&gt;0,'Карта мониторинга'!E52&gt;0),"✔","✖")</f>
        <v>✖</v>
      </c>
    </row>
    <row r="101" spans="1:24" s="50" customFormat="1" ht="27" hidden="1" x14ac:dyDescent="0.15">
      <c r="A101" s="48" t="s">
        <v>89</v>
      </c>
      <c r="B101" s="48" t="str">
        <f>IF('Карта мониторинга'!C61&gt;0,"✔","✖")</f>
        <v>✖</v>
      </c>
      <c r="L101" s="48" t="s">
        <v>89</v>
      </c>
      <c r="M101" s="48" t="str">
        <f>IF('Карта мониторинга'!D61&gt;0,"✔","✖")</f>
        <v>✖</v>
      </c>
      <c r="W101" s="48" t="s">
        <v>89</v>
      </c>
      <c r="X101" s="48" t="str">
        <f>IF('Карта мониторинга'!E61&gt;0,"✔","✖")</f>
        <v>✖</v>
      </c>
    </row>
    <row r="102" spans="1:24" s="50" customFormat="1" ht="54" hidden="1" x14ac:dyDescent="0.15">
      <c r="A102" s="48" t="s">
        <v>93</v>
      </c>
      <c r="B102" s="48" t="str">
        <f>IF('Карта мониторинга'!C55&gt;0,"✔","✖")</f>
        <v>✖</v>
      </c>
      <c r="L102" s="48" t="s">
        <v>93</v>
      </c>
      <c r="M102" s="48" t="str">
        <f>IF('Карта мониторинга'!D55&gt;0,"✔","✖")</f>
        <v>✖</v>
      </c>
      <c r="W102" s="48" t="s">
        <v>93</v>
      </c>
      <c r="X102" s="48" t="str">
        <f>IF('Карта мониторинга'!E55&gt;0,"✔","✖")</f>
        <v>✖</v>
      </c>
    </row>
  </sheetData>
  <sheetProtection password="EF48" sheet="1" objects="1" scenarios="1"/>
  <customSheetViews>
    <customSheetView guid="{C58B1034-746C-43CD-A2D0-D1C340F1EA6F}">
      <pageMargins left="0.7" right="0.7" top="0.75" bottom="0.75" header="0.3" footer="0.3"/>
    </customSheetView>
  </customSheetViews>
  <mergeCells count="45">
    <mergeCell ref="AC13:AG13"/>
    <mergeCell ref="W68:Z68"/>
    <mergeCell ref="W69:Z69"/>
    <mergeCell ref="W86:X87"/>
    <mergeCell ref="X10:Z10"/>
    <mergeCell ref="AB10:AF10"/>
    <mergeCell ref="X11:Z11"/>
    <mergeCell ref="AB11:AF11"/>
    <mergeCell ref="X12:Z12"/>
    <mergeCell ref="AB12:AF12"/>
    <mergeCell ref="X7:AF7"/>
    <mergeCell ref="X8:Z8"/>
    <mergeCell ref="AB8:AF8"/>
    <mergeCell ref="X9:Z9"/>
    <mergeCell ref="AB9:AF9"/>
    <mergeCell ref="M10:O10"/>
    <mergeCell ref="Q10:U10"/>
    <mergeCell ref="M11:O11"/>
    <mergeCell ref="Q11:U11"/>
    <mergeCell ref="M12:O12"/>
    <mergeCell ref="Q12:U12"/>
    <mergeCell ref="B7:J7"/>
    <mergeCell ref="M7:U7"/>
    <mergeCell ref="B8:D8"/>
    <mergeCell ref="B9:D9"/>
    <mergeCell ref="F8:J8"/>
    <mergeCell ref="F9:J9"/>
    <mergeCell ref="M8:O8"/>
    <mergeCell ref="Q8:U8"/>
    <mergeCell ref="M9:O9"/>
    <mergeCell ref="Q9:U9"/>
    <mergeCell ref="B10:D10"/>
    <mergeCell ref="B11:D11"/>
    <mergeCell ref="B12:D12"/>
    <mergeCell ref="F10:J10"/>
    <mergeCell ref="F11:J11"/>
    <mergeCell ref="F12:J12"/>
    <mergeCell ref="R13:V13"/>
    <mergeCell ref="L68:O68"/>
    <mergeCell ref="L69:O69"/>
    <mergeCell ref="L86:M87"/>
    <mergeCell ref="A86:B87"/>
    <mergeCell ref="A68:D68"/>
    <mergeCell ref="A69:D69"/>
    <mergeCell ref="G13:K13"/>
  </mergeCells>
  <pageMargins left="0.7" right="0.7" top="0.75" bottom="0.75" header="0.3" footer="0.3"/>
  <pageSetup paperSize="9" scale="95" orientation="portrait" verticalDpi="0" r:id="rId1"/>
  <rowBreaks count="1" manualBreakCount="1">
    <brk id="92" max="41" man="1"/>
  </rowBreaks>
  <colBreaks count="3" manualBreakCount="3">
    <brk id="11" max="87" man="1"/>
    <brk id="22" max="87" man="1"/>
    <brk id="33" max="87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9:K88"/>
  <sheetViews>
    <sheetView view="pageBreakPreview" zoomScale="110" zoomScaleNormal="100" zoomScaleSheetLayoutView="110" workbookViewId="0">
      <selection activeCell="I150" sqref="I150"/>
    </sheetView>
  </sheetViews>
  <sheetFormatPr defaultRowHeight="15" x14ac:dyDescent="0.25"/>
  <sheetData>
    <row r="9" spans="1:11" x14ac:dyDescent="0.2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1:11" x14ac:dyDescent="0.25">
      <c r="A10" s="124" t="s">
        <v>107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</row>
    <row r="11" spans="1:11" ht="6" customHeight="1" x14ac:dyDescent="0.25"/>
    <row r="36" spans="1:11" x14ac:dyDescent="0.2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</row>
    <row r="37" spans="1:11" x14ac:dyDescent="0.25">
      <c r="A37" s="124" t="s">
        <v>106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</row>
    <row r="38" spans="1:11" ht="6" customHeight="1" x14ac:dyDescent="0.25"/>
    <row r="68" spans="1:11" ht="6" customHeight="1" x14ac:dyDescent="0.25"/>
    <row r="69" spans="1:11" x14ac:dyDescent="0.25">
      <c r="A69" s="124" t="s">
        <v>113</v>
      </c>
      <c r="B69" s="124"/>
      <c r="C69" s="124"/>
      <c r="D69" s="124"/>
      <c r="E69" s="124"/>
      <c r="F69" s="124"/>
      <c r="G69" s="124"/>
      <c r="H69" s="124"/>
      <c r="I69" s="124"/>
      <c r="J69" s="124"/>
      <c r="K69" s="124"/>
    </row>
    <row r="88" spans="1:11" x14ac:dyDescent="0.25">
      <c r="A88" s="124" t="s">
        <v>125</v>
      </c>
      <c r="B88" s="124"/>
      <c r="C88" s="124"/>
      <c r="D88" s="124"/>
      <c r="E88" s="124"/>
      <c r="F88" s="124"/>
      <c r="G88" s="124"/>
      <c r="H88" s="124"/>
      <c r="I88" s="124"/>
      <c r="J88" s="124"/>
      <c r="K88" s="124"/>
    </row>
  </sheetData>
  <sheetProtection password="EF48" sheet="1" objects="1" scenarios="1"/>
  <customSheetViews>
    <customSheetView guid="{C58B1034-746C-43CD-A2D0-D1C340F1EA6F}">
      <pageMargins left="0.7" right="0.7" top="0.75" bottom="0.75" header="0.3" footer="0.3"/>
    </customSheetView>
  </customSheetViews>
  <mergeCells count="4">
    <mergeCell ref="A10:K10"/>
    <mergeCell ref="A37:K37"/>
    <mergeCell ref="A69:K69"/>
    <mergeCell ref="A88:K88"/>
  </mergeCells>
  <pageMargins left="0.23622047244094491" right="0" top="0.74803149606299213" bottom="0.74803149606299213" header="0.31496062992125984" footer="0.31496062992125984"/>
  <pageSetup paperSize="9" scale="9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90"/>
  <sheetViews>
    <sheetView workbookViewId="0">
      <selection activeCell="H8" sqref="H8"/>
    </sheetView>
  </sheetViews>
  <sheetFormatPr defaultRowHeight="15" x14ac:dyDescent="0.25"/>
  <cols>
    <col min="1" max="1" width="44.140625" customWidth="1"/>
    <col min="2" max="2" width="11" customWidth="1"/>
    <col min="4" max="4" width="39.7109375" customWidth="1"/>
    <col min="5" max="5" width="12.5703125" bestFit="1" customWidth="1"/>
    <col min="7" max="7" width="44.140625" customWidth="1"/>
  </cols>
  <sheetData>
    <row r="2" spans="1:8" x14ac:dyDescent="0.25">
      <c r="A2" s="20" t="s">
        <v>54</v>
      </c>
    </row>
    <row r="3" spans="1:8" x14ac:dyDescent="0.25">
      <c r="A3" s="21" t="s">
        <v>55</v>
      </c>
    </row>
    <row r="5" spans="1:8" x14ac:dyDescent="0.25">
      <c r="A5" t="s">
        <v>72</v>
      </c>
      <c r="D5" t="s">
        <v>73</v>
      </c>
    </row>
    <row r="6" spans="1:8" x14ac:dyDescent="0.25">
      <c r="A6" t="s">
        <v>71</v>
      </c>
      <c r="B6" s="24">
        <f>COUNTIF('Карта мониторинга'!C9:C15,"Да")/7</f>
        <v>0</v>
      </c>
      <c r="D6" t="s">
        <v>71</v>
      </c>
      <c r="E6" s="24">
        <f>COUNTIF('Карта мониторинга'!D9:D15,"Да")/7</f>
        <v>0</v>
      </c>
      <c r="G6" t="s">
        <v>71</v>
      </c>
      <c r="H6" s="24">
        <f>COUNTIF('Карта мониторинга'!E9:E15,"Да")/7</f>
        <v>0</v>
      </c>
    </row>
    <row r="7" spans="1:8" x14ac:dyDescent="0.25">
      <c r="A7" t="s">
        <v>70</v>
      </c>
      <c r="B7" s="24">
        <f>(COUNTIF('Карта мониторинга'!C9:C15,"Нет")+COUNTBLANK('Карта мониторинга'!C9:C15))/7</f>
        <v>1</v>
      </c>
      <c r="D7" t="s">
        <v>70</v>
      </c>
      <c r="E7" s="24">
        <f>(COUNTIF('Карта мониторинга'!D9:D15,"Нет")+COUNTBLANK('Карта мониторинга'!D9:D15))/7</f>
        <v>1</v>
      </c>
      <c r="G7" t="s">
        <v>70</v>
      </c>
      <c r="H7" s="24">
        <f>(COUNTIF('Карта мониторинга'!E9:E15,"Нет")+COUNTBLANK('Карта мониторинга'!E9:E15))/7</f>
        <v>1</v>
      </c>
    </row>
    <row r="10" spans="1:8" x14ac:dyDescent="0.25">
      <c r="A10" s="9" t="s">
        <v>75</v>
      </c>
      <c r="B10">
        <f>'Карта мониторинга'!C18</f>
        <v>0</v>
      </c>
      <c r="D10" s="9" t="s">
        <v>75</v>
      </c>
      <c r="E10">
        <f>'Карта мониторинга'!D18</f>
        <v>0</v>
      </c>
      <c r="G10" s="9" t="s">
        <v>75</v>
      </c>
      <c r="H10">
        <f>'Карта мониторинга'!E18</f>
        <v>0</v>
      </c>
    </row>
    <row r="11" spans="1:8" x14ac:dyDescent="0.25">
      <c r="A11" s="10" t="s">
        <v>76</v>
      </c>
      <c r="B11">
        <f>'Карта мониторинга'!C19</f>
        <v>0</v>
      </c>
      <c r="D11" s="10" t="s">
        <v>76</v>
      </c>
      <c r="E11">
        <f>'Карта мониторинга'!D19</f>
        <v>0</v>
      </c>
      <c r="G11" s="10" t="s">
        <v>76</v>
      </c>
      <c r="H11">
        <f>'Карта мониторинга'!E19</f>
        <v>0</v>
      </c>
    </row>
    <row r="12" spans="1:8" ht="45" x14ac:dyDescent="0.25">
      <c r="A12" s="8" t="s">
        <v>74</v>
      </c>
      <c r="B12">
        <f>'Карта мониторинга'!C17</f>
        <v>0</v>
      </c>
      <c r="D12" s="8" t="s">
        <v>74</v>
      </c>
      <c r="E12">
        <f>'Карта мониторинга'!D17</f>
        <v>0</v>
      </c>
      <c r="G12" s="8" t="s">
        <v>74</v>
      </c>
      <c r="H12">
        <f>'Карта мониторинга'!E17</f>
        <v>0</v>
      </c>
    </row>
    <row r="13" spans="1:8" ht="75" x14ac:dyDescent="0.25">
      <c r="A13" s="7" t="s">
        <v>79</v>
      </c>
      <c r="B13">
        <f>'Карта мониторинга'!C20</f>
        <v>0</v>
      </c>
      <c r="D13" s="7" t="s">
        <v>79</v>
      </c>
      <c r="E13">
        <f>'Карта мониторинга'!D20</f>
        <v>0</v>
      </c>
      <c r="G13" s="7" t="s">
        <v>79</v>
      </c>
      <c r="H13">
        <f>'Карта мониторинга'!E20</f>
        <v>0</v>
      </c>
    </row>
    <row r="14" spans="1:8" ht="60" x14ac:dyDescent="0.25">
      <c r="A14" s="11" t="s">
        <v>77</v>
      </c>
      <c r="B14">
        <f>'Карта мониторинга'!C22</f>
        <v>0</v>
      </c>
      <c r="D14" s="11" t="s">
        <v>78</v>
      </c>
      <c r="E14">
        <f>'Карта мониторинга'!D22</f>
        <v>0</v>
      </c>
      <c r="G14" s="11" t="s">
        <v>78</v>
      </c>
      <c r="H14">
        <f>'Карта мониторинга'!E22</f>
        <v>0</v>
      </c>
    </row>
    <row r="15" spans="1:8" x14ac:dyDescent="0.25">
      <c r="A15" s="7"/>
      <c r="D15" s="7"/>
      <c r="G15" s="7"/>
    </row>
    <row r="16" spans="1:8" x14ac:dyDescent="0.25">
      <c r="B16" t="s">
        <v>80</v>
      </c>
      <c r="C16" t="s">
        <v>81</v>
      </c>
    </row>
    <row r="17" spans="1:8" ht="45" x14ac:dyDescent="0.25">
      <c r="A17" s="12" t="s">
        <v>12</v>
      </c>
      <c r="B17">
        <f>'Карта мониторинга'!C24</f>
        <v>0</v>
      </c>
      <c r="C17" s="25"/>
      <c r="D17" s="12" t="s">
        <v>12</v>
      </c>
      <c r="E17">
        <f>'Карта мониторинга'!D24</f>
        <v>0</v>
      </c>
      <c r="G17" s="12" t="s">
        <v>12</v>
      </c>
      <c r="H17">
        <f>'Карта мониторинга'!E24</f>
        <v>0</v>
      </c>
    </row>
    <row r="18" spans="1:8" ht="45" x14ac:dyDescent="0.25">
      <c r="A18" s="13" t="s">
        <v>13</v>
      </c>
      <c r="B18">
        <f>'Карта мониторинга'!C26</f>
        <v>0</v>
      </c>
      <c r="C18" s="25"/>
      <c r="D18" s="13" t="s">
        <v>13</v>
      </c>
      <c r="E18">
        <f>'Карта мониторинга'!D26</f>
        <v>0</v>
      </c>
      <c r="G18" s="13" t="s">
        <v>13</v>
      </c>
      <c r="H18">
        <f>'Карта мониторинга'!E26</f>
        <v>0</v>
      </c>
    </row>
    <row r="19" spans="1:8" ht="45" x14ac:dyDescent="0.25">
      <c r="A19" s="13" t="s">
        <v>14</v>
      </c>
      <c r="B19">
        <f>'Карта мониторинга'!C28</f>
        <v>0</v>
      </c>
      <c r="C19" s="25"/>
      <c r="D19" s="13" t="s">
        <v>14</v>
      </c>
      <c r="E19">
        <f>'Карта мониторинга'!D28</f>
        <v>0</v>
      </c>
      <c r="G19" s="13" t="s">
        <v>14</v>
      </c>
      <c r="H19">
        <f>'Карта мониторинга'!E28</f>
        <v>0</v>
      </c>
    </row>
    <row r="20" spans="1:8" ht="45" x14ac:dyDescent="0.25">
      <c r="A20" s="14" t="s">
        <v>15</v>
      </c>
      <c r="B20">
        <f>'Карта мониторинга'!C30</f>
        <v>0</v>
      </c>
      <c r="C20" s="25"/>
      <c r="D20" s="14" t="s">
        <v>15</v>
      </c>
      <c r="E20">
        <f>'Карта мониторинга'!D30</f>
        <v>0</v>
      </c>
      <c r="G20" s="14" t="s">
        <v>15</v>
      </c>
      <c r="H20">
        <f>'Карта мониторинга'!E30</f>
        <v>0</v>
      </c>
    </row>
    <row r="21" spans="1:8" ht="90" x14ac:dyDescent="0.25">
      <c r="A21" s="14" t="s">
        <v>17</v>
      </c>
      <c r="B21">
        <f>'Карта мониторинга'!C33</f>
        <v>0</v>
      </c>
      <c r="C21" s="25"/>
      <c r="D21" s="14" t="s">
        <v>17</v>
      </c>
      <c r="E21">
        <f>'Карта мониторинга'!D33</f>
        <v>0</v>
      </c>
      <c r="G21" s="14" t="s">
        <v>17</v>
      </c>
      <c r="H21">
        <f>'Карта мониторинга'!E33</f>
        <v>0</v>
      </c>
    </row>
    <row r="22" spans="1:8" ht="45" x14ac:dyDescent="0.25">
      <c r="A22" s="15" t="s">
        <v>18</v>
      </c>
      <c r="B22">
        <f>'Карта мониторинга'!C35</f>
        <v>0</v>
      </c>
      <c r="D22" s="15" t="s">
        <v>18</v>
      </c>
      <c r="E22">
        <f>'Карта мониторинга'!D35</f>
        <v>0</v>
      </c>
      <c r="G22" s="15" t="s">
        <v>18</v>
      </c>
      <c r="H22">
        <f>'Карта мониторинга'!E35</f>
        <v>0</v>
      </c>
    </row>
    <row r="23" spans="1:8" ht="30" x14ac:dyDescent="0.25">
      <c r="A23" s="7" t="s">
        <v>82</v>
      </c>
      <c r="B23">
        <f>'Карта мониторинга'!C38</f>
        <v>0</v>
      </c>
      <c r="C23" s="25"/>
      <c r="D23" s="7" t="s">
        <v>82</v>
      </c>
      <c r="E23">
        <f>'Карта мониторинга'!D38</f>
        <v>0</v>
      </c>
      <c r="G23" s="7" t="s">
        <v>82</v>
      </c>
      <c r="H23">
        <f>'Карта мониторинга'!E38</f>
        <v>0</v>
      </c>
    </row>
    <row r="24" spans="1:8" ht="45" x14ac:dyDescent="0.25">
      <c r="A24" s="10" t="s">
        <v>33</v>
      </c>
      <c r="B24">
        <f>'Карта мониторинга'!C40</f>
        <v>0</v>
      </c>
      <c r="D24" s="10" t="s">
        <v>33</v>
      </c>
      <c r="E24">
        <f>'Карта мониторинга'!D40</f>
        <v>0</v>
      </c>
      <c r="G24" s="10" t="s">
        <v>33</v>
      </c>
      <c r="H24">
        <f>'Карта мониторинга'!E40</f>
        <v>0</v>
      </c>
    </row>
    <row r="25" spans="1:8" ht="45" x14ac:dyDescent="0.25">
      <c r="A25" s="11" t="s">
        <v>34</v>
      </c>
      <c r="B25">
        <f>'Карта мониторинга'!C41</f>
        <v>0</v>
      </c>
      <c r="D25" s="11" t="s">
        <v>34</v>
      </c>
      <c r="E25">
        <f>'Карта мониторинга'!D41</f>
        <v>0</v>
      </c>
      <c r="G25" s="11" t="s">
        <v>34</v>
      </c>
      <c r="H25">
        <f>'Карта мониторинга'!E41</f>
        <v>0</v>
      </c>
    </row>
    <row r="27" spans="1:8" ht="45" x14ac:dyDescent="0.25">
      <c r="A27" s="17" t="s">
        <v>23</v>
      </c>
      <c r="B27">
        <f>'Карта мониторинга'!C44</f>
        <v>0</v>
      </c>
      <c r="D27" s="17" t="s">
        <v>23</v>
      </c>
      <c r="E27">
        <f>'Карта мониторинга'!D44</f>
        <v>0</v>
      </c>
      <c r="G27" s="17" t="s">
        <v>23</v>
      </c>
      <c r="H27">
        <f>'Карта мониторинга'!E44</f>
        <v>0</v>
      </c>
    </row>
    <row r="28" spans="1:8" ht="60" x14ac:dyDescent="0.25">
      <c r="A28" s="19" t="s">
        <v>51</v>
      </c>
      <c r="B28">
        <f>'Карта мониторинга'!C47</f>
        <v>0</v>
      </c>
      <c r="D28" s="19" t="s">
        <v>51</v>
      </c>
      <c r="E28">
        <f>'Карта мониторинга'!D47</f>
        <v>0</v>
      </c>
      <c r="G28" s="19" t="s">
        <v>51</v>
      </c>
      <c r="H28">
        <f>'Карта мониторинга'!E47</f>
        <v>0</v>
      </c>
    </row>
    <row r="29" spans="1:8" ht="45" x14ac:dyDescent="0.25">
      <c r="A29" s="17" t="s">
        <v>25</v>
      </c>
      <c r="B29">
        <f>'Карта мониторинга'!C50</f>
        <v>0</v>
      </c>
      <c r="D29" s="17" t="s">
        <v>25</v>
      </c>
      <c r="E29">
        <f>'Карта мониторинга'!D50</f>
        <v>0</v>
      </c>
      <c r="G29" s="17" t="s">
        <v>25</v>
      </c>
      <c r="H29">
        <f>'Карта мониторинга'!E50</f>
        <v>0</v>
      </c>
    </row>
    <row r="30" spans="1:8" ht="60" x14ac:dyDescent="0.25">
      <c r="A30" s="17" t="s">
        <v>26</v>
      </c>
      <c r="B30">
        <f>'Карта мониторинга'!C53</f>
        <v>0</v>
      </c>
      <c r="D30" s="17" t="s">
        <v>26</v>
      </c>
      <c r="E30">
        <f>'Карта мониторинга'!D53</f>
        <v>0</v>
      </c>
      <c r="G30" s="17" t="s">
        <v>26</v>
      </c>
      <c r="H30">
        <f>'Карта мониторинга'!E53</f>
        <v>0</v>
      </c>
    </row>
    <row r="31" spans="1:8" ht="60" x14ac:dyDescent="0.25">
      <c r="A31" s="19" t="s">
        <v>28</v>
      </c>
      <c r="B31">
        <f>'Карта мониторинга'!C59</f>
        <v>0</v>
      </c>
      <c r="D31" s="19" t="s">
        <v>28</v>
      </c>
      <c r="E31">
        <f>'Карта мониторинга'!D59</f>
        <v>0</v>
      </c>
      <c r="G31" s="19" t="s">
        <v>28</v>
      </c>
      <c r="H31">
        <f>'Карта мониторинга'!E59</f>
        <v>0</v>
      </c>
    </row>
    <row r="32" spans="1:8" ht="45" x14ac:dyDescent="0.25">
      <c r="A32" s="19" t="s">
        <v>30</v>
      </c>
      <c r="B32">
        <f>'Карта мониторинга'!C62</f>
        <v>0</v>
      </c>
      <c r="D32" s="19" t="s">
        <v>30</v>
      </c>
      <c r="E32">
        <f>'Карта мониторинга'!D62</f>
        <v>0</v>
      </c>
      <c r="G32" s="19" t="s">
        <v>30</v>
      </c>
      <c r="H32">
        <f>'Карта мониторинга'!E62</f>
        <v>0</v>
      </c>
    </row>
    <row r="34" spans="1:7" ht="29.25" x14ac:dyDescent="0.25">
      <c r="A34" s="33" t="s">
        <v>94</v>
      </c>
      <c r="B34" s="39" t="str">
        <f>IF(B6=100%,"Выполнено","Не выполнено")</f>
        <v>Не выполнено</v>
      </c>
      <c r="C34" s="39"/>
      <c r="D34" s="39"/>
    </row>
    <row r="35" spans="1:7" ht="29.25" x14ac:dyDescent="0.25">
      <c r="A35" s="33" t="s">
        <v>90</v>
      </c>
      <c r="B35" s="39" t="str">
        <f>IF('Карта мониторинга'!C32="Да","Выполнено","Не выполнено")</f>
        <v>Не выполнено</v>
      </c>
      <c r="C35" s="39"/>
      <c r="D35" s="39"/>
    </row>
    <row r="36" spans="1:7" x14ac:dyDescent="0.25">
      <c r="A36" s="33" t="s">
        <v>91</v>
      </c>
      <c r="B36" s="39" t="str">
        <f>IF('Карта мониторинга'!C66="да","Выполнено","Не выполнено")</f>
        <v>Не выполнено</v>
      </c>
      <c r="C36" s="39"/>
      <c r="D36" s="39"/>
    </row>
    <row r="37" spans="1:7" x14ac:dyDescent="0.25">
      <c r="A37" s="33" t="s">
        <v>87</v>
      </c>
      <c r="B37" s="39" t="str">
        <f>IF('Карта мониторинга'!C67="да","Выполнено","Не выполнено")</f>
        <v>Не выполнено</v>
      </c>
      <c r="C37" s="39"/>
      <c r="D37" s="39"/>
    </row>
    <row r="38" spans="1:7" x14ac:dyDescent="0.25">
      <c r="A38" s="33" t="s">
        <v>92</v>
      </c>
      <c r="B38" s="39" t="str">
        <f>IF('Карта мониторинга'!C70="да","Выполнено","Не выполнено")</f>
        <v>Не выполнено</v>
      </c>
      <c r="C38" s="39"/>
      <c r="D38" s="39"/>
    </row>
    <row r="39" spans="1:7" x14ac:dyDescent="0.25">
      <c r="A39" s="33" t="s">
        <v>88</v>
      </c>
      <c r="B39" s="30" t="str">
        <f>IF(B21&gt;0,"Выполнено","Не выполнено")</f>
        <v>Не выполнено</v>
      </c>
      <c r="C39" s="39"/>
      <c r="D39" s="39"/>
    </row>
    <row r="40" spans="1:7" ht="29.25" x14ac:dyDescent="0.25">
      <c r="A40" s="33" t="s">
        <v>96</v>
      </c>
      <c r="B40" s="39" t="str">
        <f>IF(AND('Карта мониторинга'!C43&gt;0,'Карта мониторинга'!C49&gt;0),"Выполнено","Не выполнено")</f>
        <v>Не выполнено</v>
      </c>
      <c r="C40" s="33"/>
      <c r="D40" s="33"/>
      <c r="E40" s="33"/>
    </row>
    <row r="41" spans="1:7" ht="38.25" customHeight="1" x14ac:dyDescent="0.25">
      <c r="A41" s="33" t="s">
        <v>97</v>
      </c>
      <c r="B41" s="33" t="str">
        <f>IF(AND('Карта мониторинга'!C46&gt;0,'Карта мониторинга'!C52&gt;0),"Выполнено","Не выполнено")</f>
        <v>Не выполнено</v>
      </c>
      <c r="C41" s="33"/>
      <c r="D41" s="33"/>
      <c r="E41" s="33"/>
    </row>
    <row r="42" spans="1:7" ht="29.25" x14ac:dyDescent="0.25">
      <c r="A42" s="33" t="s">
        <v>89</v>
      </c>
      <c r="B42" s="33" t="str">
        <f>IF('Карта мониторинга'!C61&gt;0,"Выполнено","Не выполнено")</f>
        <v>Не выполнено</v>
      </c>
      <c r="C42" s="33"/>
      <c r="D42" s="33"/>
      <c r="E42" s="33"/>
    </row>
    <row r="43" spans="1:7" ht="29.25" x14ac:dyDescent="0.25">
      <c r="A43" s="33" t="s">
        <v>93</v>
      </c>
      <c r="B43" s="33" t="str">
        <f>IF('Карта мониторинга'!C55&gt;0,"Выполнено","Не выполнено")</f>
        <v>Не выполнено</v>
      </c>
      <c r="C43" s="33"/>
      <c r="D43" s="33"/>
      <c r="E43" s="33"/>
    </row>
    <row r="44" spans="1:7" x14ac:dyDescent="0.25">
      <c r="B44" s="33"/>
      <c r="C44" s="33"/>
      <c r="D44" s="33"/>
      <c r="E44" s="33"/>
    </row>
    <row r="45" spans="1:7" x14ac:dyDescent="0.25">
      <c r="B45" s="33"/>
      <c r="C45" s="33"/>
      <c r="D45" s="33"/>
      <c r="E45" s="33"/>
    </row>
    <row r="46" spans="1:7" x14ac:dyDescent="0.25">
      <c r="A46" s="125" t="s">
        <v>102</v>
      </c>
      <c r="B46" s="125"/>
      <c r="C46" s="125"/>
      <c r="D46" s="125"/>
      <c r="E46" s="125"/>
      <c r="F46" s="125"/>
      <c r="G46" s="125"/>
    </row>
    <row r="47" spans="1:7" ht="45" x14ac:dyDescent="0.25">
      <c r="A47" s="8" t="s">
        <v>74</v>
      </c>
      <c r="B47" s="23">
        <f>'Карта мониторинга'!C17</f>
        <v>0</v>
      </c>
      <c r="C47" s="23">
        <f>'Карта мониторинга'!D17</f>
        <v>0</v>
      </c>
      <c r="D47" s="23">
        <f>'Карта мониторинга'!E17</f>
        <v>0</v>
      </c>
      <c r="E47">
        <f>SUM(B47:D47)</f>
        <v>0</v>
      </c>
    </row>
    <row r="48" spans="1:7" x14ac:dyDescent="0.25">
      <c r="A48" s="9" t="s">
        <v>103</v>
      </c>
      <c r="B48" s="4">
        <f>'Карта мониторинга'!C18</f>
        <v>0</v>
      </c>
      <c r="C48" s="4">
        <f>'Карта мониторинга'!D18</f>
        <v>0</v>
      </c>
      <c r="D48" s="4">
        <f>'Карта мониторинга'!E18</f>
        <v>0</v>
      </c>
      <c r="E48">
        <f>SUM(B48:D48)</f>
        <v>0</v>
      </c>
    </row>
    <row r="49" spans="1:5" x14ac:dyDescent="0.25">
      <c r="A49" s="10" t="s">
        <v>104</v>
      </c>
      <c r="B49" s="5">
        <f>'Карта мониторинга'!C19</f>
        <v>0</v>
      </c>
      <c r="C49" s="5">
        <f>'Карта мониторинга'!D19</f>
        <v>0</v>
      </c>
      <c r="D49" s="5">
        <f>'Карта мониторинга'!E19</f>
        <v>0</v>
      </c>
      <c r="E49">
        <f>SUM(B49:D49)</f>
        <v>0</v>
      </c>
    </row>
    <row r="50" spans="1:5" ht="75" x14ac:dyDescent="0.25">
      <c r="A50" s="7" t="s">
        <v>105</v>
      </c>
      <c r="B50" s="4">
        <f>'Карта мониторинга'!C20</f>
        <v>0</v>
      </c>
      <c r="C50" s="4">
        <f>'Карта мониторинга'!D20</f>
        <v>0</v>
      </c>
      <c r="D50" s="4">
        <f>'Карта мониторинга'!E20</f>
        <v>0</v>
      </c>
      <c r="E50">
        <f>SUM(B50:D50)</f>
        <v>0</v>
      </c>
    </row>
    <row r="51" spans="1:5" ht="60" x14ac:dyDescent="0.25">
      <c r="A51" s="7" t="s">
        <v>10</v>
      </c>
      <c r="B51" s="67">
        <f>'Карта мониторинга'!C22</f>
        <v>0</v>
      </c>
      <c r="C51" s="67">
        <f>'Карта мониторинга'!D22</f>
        <v>0</v>
      </c>
      <c r="D51" s="67">
        <f>'Карта мониторинга'!E22</f>
        <v>0</v>
      </c>
      <c r="E51">
        <f>SUM(B51:D51)</f>
        <v>0</v>
      </c>
    </row>
    <row r="52" spans="1:5" x14ac:dyDescent="0.25">
      <c r="A52" s="7"/>
      <c r="B52" s="68"/>
      <c r="C52" s="68"/>
      <c r="D52" s="68"/>
    </row>
    <row r="53" spans="1:5" ht="45" x14ac:dyDescent="0.25">
      <c r="A53" s="12" t="s">
        <v>114</v>
      </c>
      <c r="B53">
        <f>'Карта мониторинга'!C24+'Карта мониторинга'!D24+'Карта мониторинга'!E24</f>
        <v>0</v>
      </c>
      <c r="D53" t="s">
        <v>121</v>
      </c>
    </row>
    <row r="54" spans="1:5" ht="45" x14ac:dyDescent="0.25">
      <c r="A54" s="13" t="s">
        <v>115</v>
      </c>
      <c r="B54">
        <f>'Карта мониторинга'!C26+'Карта мониторинга'!D26+'Карта мониторинга'!E26</f>
        <v>0</v>
      </c>
      <c r="D54" t="s">
        <v>119</v>
      </c>
      <c r="E54" s="69">
        <f>('Карта мониторинга'!C6+'Карта мониторинга'!D6+'Карта мониторинга'!E6)/3</f>
        <v>0</v>
      </c>
    </row>
    <row r="55" spans="1:5" ht="45" x14ac:dyDescent="0.25">
      <c r="A55" s="13" t="s">
        <v>116</v>
      </c>
      <c r="B55">
        <f>'Карта мониторинга'!C28+'Карта мониторинга'!D28+'Карта мониторинга'!E28</f>
        <v>0</v>
      </c>
      <c r="D55" t="s">
        <v>120</v>
      </c>
      <c r="E55" s="69">
        <f>('Карта мониторинга'!C7+'Карта мониторинга'!D7+'Карта мониторинга'!E7)/3</f>
        <v>0</v>
      </c>
    </row>
    <row r="56" spans="1:5" ht="45" x14ac:dyDescent="0.25">
      <c r="A56" s="14" t="s">
        <v>117</v>
      </c>
      <c r="B56">
        <f>'Карта мониторинга'!C30+'Карта мониторинга'!D30+'Карта мониторинга'!E30</f>
        <v>0</v>
      </c>
    </row>
    <row r="57" spans="1:5" ht="75" x14ac:dyDescent="0.25">
      <c r="A57" s="14" t="s">
        <v>118</v>
      </c>
      <c r="B57">
        <f>'Карта мониторинга'!C33+'Карта мониторинга'!D33+'Карта мониторинга'!E33</f>
        <v>0</v>
      </c>
    </row>
    <row r="60" spans="1:5" ht="45" x14ac:dyDescent="0.25">
      <c r="A60" s="12" t="s">
        <v>108</v>
      </c>
      <c r="B60" s="25" t="e">
        <f>'Карта мониторинга'!C25</f>
        <v>#DIV/0!</v>
      </c>
      <c r="C60" s="25" t="e">
        <f>'Карта мониторинга'!D25</f>
        <v>#DIV/0!</v>
      </c>
      <c r="D60" s="25" t="e">
        <f>'Карта мониторинга'!E25</f>
        <v>#DIV/0!</v>
      </c>
      <c r="E60" s="24" t="e">
        <f>B53/E54</f>
        <v>#DIV/0!</v>
      </c>
    </row>
    <row r="61" spans="1:5" ht="45" x14ac:dyDescent="0.25">
      <c r="A61" s="13" t="s">
        <v>109</v>
      </c>
      <c r="B61" s="25" t="e">
        <f>'Карта мониторинга'!C27</f>
        <v>#DIV/0!</v>
      </c>
      <c r="C61" s="25" t="e">
        <f>'Карта мониторинга'!D27</f>
        <v>#DIV/0!</v>
      </c>
      <c r="D61" s="25" t="e">
        <f>'Карта мониторинга'!E27</f>
        <v>#DIV/0!</v>
      </c>
      <c r="E61" s="24" t="e">
        <f>B54/E54</f>
        <v>#DIV/0!</v>
      </c>
    </row>
    <row r="62" spans="1:5" ht="45" x14ac:dyDescent="0.25">
      <c r="A62" s="13" t="s">
        <v>110</v>
      </c>
      <c r="B62" s="25" t="e">
        <f>'Карта мониторинга'!C29</f>
        <v>#DIV/0!</v>
      </c>
      <c r="C62" s="25" t="e">
        <f>'Карта мониторинга'!D29</f>
        <v>#DIV/0!</v>
      </c>
      <c r="D62" s="25" t="e">
        <f>'Карта мониторинга'!E29</f>
        <v>#DIV/0!</v>
      </c>
      <c r="E62" s="24" t="e">
        <f>B55/E54</f>
        <v>#DIV/0!</v>
      </c>
    </row>
    <row r="63" spans="1:5" ht="45" x14ac:dyDescent="0.25">
      <c r="A63" s="14" t="s">
        <v>111</v>
      </c>
      <c r="B63" s="25" t="e">
        <f>'Карта мониторинга'!C31</f>
        <v>#DIV/0!</v>
      </c>
      <c r="C63" s="25" t="e">
        <f>'Карта мониторинга'!D31</f>
        <v>#DIV/0!</v>
      </c>
      <c r="D63" s="25" t="e">
        <f>'Карта мониторинга'!E31</f>
        <v>#DIV/0!</v>
      </c>
      <c r="E63" s="24" t="e">
        <f>B56/E54</f>
        <v>#DIV/0!</v>
      </c>
    </row>
    <row r="64" spans="1:5" ht="75" x14ac:dyDescent="0.25">
      <c r="A64" s="14" t="s">
        <v>112</v>
      </c>
      <c r="B64" s="25" t="e">
        <f>'Карта мониторинга'!C34</f>
        <v>#DIV/0!</v>
      </c>
      <c r="C64" s="25" t="e">
        <f>'Карта мониторинга'!D34</f>
        <v>#DIV/0!</v>
      </c>
      <c r="D64" s="25" t="e">
        <f>'Карта мониторинга'!E34</f>
        <v>#DIV/0!</v>
      </c>
      <c r="E64" s="24" t="e">
        <f>B57/E55</f>
        <v>#DIV/0!</v>
      </c>
    </row>
    <row r="65" spans="1:5" x14ac:dyDescent="0.25">
      <c r="A65" s="24"/>
      <c r="B65" s="24"/>
      <c r="C65" s="24"/>
      <c r="D65" s="24"/>
    </row>
    <row r="66" spans="1:5" ht="45" x14ac:dyDescent="0.25">
      <c r="A66" s="8" t="s">
        <v>32</v>
      </c>
      <c r="B66">
        <f>'Карта мониторинга'!C37+'Карта мониторинга'!D37+'Карта мониторинга'!E37</f>
        <v>0</v>
      </c>
    </row>
    <row r="67" spans="1:5" ht="30" x14ac:dyDescent="0.25">
      <c r="A67" s="7" t="s">
        <v>82</v>
      </c>
      <c r="B67">
        <f>'Карта мониторинга'!C38+'Карта мониторинга'!D38+'Карта мониторинга'!E38</f>
        <v>0</v>
      </c>
    </row>
    <row r="68" spans="1:5" ht="45" x14ac:dyDescent="0.25">
      <c r="A68" s="10" t="s">
        <v>33</v>
      </c>
      <c r="B68">
        <f>'Карта мониторинга'!C40+'Карта мониторинга'!D40+'Карта мониторинга'!E40</f>
        <v>0</v>
      </c>
    </row>
    <row r="69" spans="1:5" ht="60" x14ac:dyDescent="0.25">
      <c r="A69" s="11" t="s">
        <v>98</v>
      </c>
      <c r="B69">
        <f>'Карта мониторинга'!C41+'Карта мониторинга'!D41+'Карта мониторинга'!E41</f>
        <v>0</v>
      </c>
    </row>
    <row r="71" spans="1:5" ht="30" x14ac:dyDescent="0.25">
      <c r="A71" s="16" t="s">
        <v>126</v>
      </c>
      <c r="B71" s="3">
        <f>'Карта мониторинга'!C43</f>
        <v>0</v>
      </c>
      <c r="C71" s="3">
        <f>'Карта мониторинга'!D43</f>
        <v>0</v>
      </c>
      <c r="D71" s="3">
        <f>'Карта мониторинга'!E43</f>
        <v>0</v>
      </c>
      <c r="E71">
        <f>B71+D71+C71</f>
        <v>0</v>
      </c>
    </row>
    <row r="72" spans="1:5" ht="45" x14ac:dyDescent="0.25">
      <c r="A72" s="18" t="s">
        <v>127</v>
      </c>
      <c r="B72" s="2">
        <f>'Карта мониторинга'!C46</f>
        <v>0</v>
      </c>
      <c r="C72" s="2">
        <f>'Карта мониторинга'!D46</f>
        <v>0</v>
      </c>
      <c r="D72" s="2">
        <f>'Карта мониторинга'!E46</f>
        <v>0</v>
      </c>
      <c r="E72">
        <f>SUM(B72:D72)</f>
        <v>0</v>
      </c>
    </row>
    <row r="73" spans="1:5" ht="30" x14ac:dyDescent="0.25">
      <c r="A73" s="16" t="s">
        <v>128</v>
      </c>
      <c r="B73" s="3">
        <f>'Карта мониторинга'!C49</f>
        <v>0</v>
      </c>
      <c r="C73" s="3">
        <f>'Карта мониторинга'!D49</f>
        <v>0</v>
      </c>
      <c r="D73" s="3">
        <f>'Карта мониторинга'!E49</f>
        <v>0</v>
      </c>
      <c r="E73">
        <f>SUM(B73:D73)</f>
        <v>0</v>
      </c>
    </row>
    <row r="74" spans="1:5" ht="30" x14ac:dyDescent="0.25">
      <c r="A74" s="18" t="s">
        <v>129</v>
      </c>
      <c r="B74" s="2">
        <f>'Карта мониторинга'!C52</f>
        <v>0</v>
      </c>
      <c r="C74" s="2">
        <f>'Карта мониторинга'!D52</f>
        <v>0</v>
      </c>
      <c r="D74" s="2">
        <f>'Карта мониторинга'!E52</f>
        <v>0</v>
      </c>
      <c r="E74">
        <f>SUM(B74:D74)</f>
        <v>0</v>
      </c>
    </row>
    <row r="75" spans="1:5" ht="30" x14ac:dyDescent="0.25">
      <c r="A75" s="17" t="s">
        <v>130</v>
      </c>
      <c r="B75" s="1">
        <v>2</v>
      </c>
      <c r="C75" s="1">
        <v>2</v>
      </c>
      <c r="D75" s="1">
        <v>2</v>
      </c>
      <c r="E75">
        <f>SUM(B75:D75)</f>
        <v>6</v>
      </c>
    </row>
    <row r="76" spans="1:5" ht="30" x14ac:dyDescent="0.25">
      <c r="A76" s="17" t="s">
        <v>131</v>
      </c>
      <c r="B76" s="1">
        <f>'Карта мониторинга'!C61</f>
        <v>0</v>
      </c>
      <c r="C76" s="1">
        <f>'Карта мониторинга'!D61</f>
        <v>0</v>
      </c>
      <c r="D76" s="1">
        <f>'Карта мониторинга'!E61</f>
        <v>0</v>
      </c>
      <c r="E76">
        <f>SUM(B76:D76)</f>
        <v>0</v>
      </c>
    </row>
    <row r="77" spans="1:5" x14ac:dyDescent="0.25">
      <c r="B77" t="s">
        <v>136</v>
      </c>
      <c r="C77" t="s">
        <v>137</v>
      </c>
      <c r="D77" t="s">
        <v>138</v>
      </c>
      <c r="E77" t="s">
        <v>139</v>
      </c>
    </row>
    <row r="78" spans="1:5" ht="45" x14ac:dyDescent="0.25">
      <c r="A78" s="17" t="s">
        <v>132</v>
      </c>
      <c r="B78">
        <f>'Карта мониторинга'!C44</f>
        <v>0</v>
      </c>
      <c r="C78">
        <f>'Карта мониторинга'!D44</f>
        <v>0</v>
      </c>
      <c r="D78">
        <f>'Карта мониторинга'!E44</f>
        <v>0</v>
      </c>
      <c r="E78">
        <f t="shared" ref="E78:E83" si="0">SUM(B78:D78)</f>
        <v>0</v>
      </c>
    </row>
    <row r="79" spans="1:5" ht="45" x14ac:dyDescent="0.25">
      <c r="A79" s="19" t="s">
        <v>133</v>
      </c>
      <c r="B79">
        <f>'Карта мониторинга'!C47</f>
        <v>0</v>
      </c>
      <c r="C79">
        <f>'Карта мониторинга'!D47</f>
        <v>0</v>
      </c>
      <c r="D79">
        <f>'Карта мониторинга'!E47</f>
        <v>0</v>
      </c>
      <c r="E79">
        <f t="shared" si="0"/>
        <v>0</v>
      </c>
    </row>
    <row r="80" spans="1:5" ht="45" x14ac:dyDescent="0.25">
      <c r="A80" s="17" t="s">
        <v>134</v>
      </c>
      <c r="B80">
        <f>'Карта мониторинга'!C50</f>
        <v>0</v>
      </c>
      <c r="C80">
        <f>'Карта мониторинга'!D50</f>
        <v>0</v>
      </c>
      <c r="D80">
        <f>'Карта мониторинга'!E50</f>
        <v>0</v>
      </c>
      <c r="E80">
        <f t="shared" si="0"/>
        <v>0</v>
      </c>
    </row>
    <row r="81" spans="1:5" ht="45" x14ac:dyDescent="0.25">
      <c r="A81" s="17" t="s">
        <v>135</v>
      </c>
      <c r="B81">
        <f>'Карта мониторинга'!C53</f>
        <v>0</v>
      </c>
      <c r="C81">
        <f>'Карта мониторинга'!D53</f>
        <v>0</v>
      </c>
      <c r="D81">
        <f>'Карта мониторинга'!E53</f>
        <v>0</v>
      </c>
      <c r="E81">
        <f t="shared" si="0"/>
        <v>0</v>
      </c>
    </row>
    <row r="82" spans="1:5" ht="60" x14ac:dyDescent="0.25">
      <c r="A82" s="19" t="s">
        <v>28</v>
      </c>
      <c r="B82">
        <f>'Карта мониторинга'!C59</f>
        <v>0</v>
      </c>
      <c r="C82">
        <f>'Карта мониторинга'!D59</f>
        <v>0</v>
      </c>
      <c r="D82">
        <f>'Карта мониторинга'!E59</f>
        <v>0</v>
      </c>
      <c r="E82">
        <f t="shared" si="0"/>
        <v>0</v>
      </c>
    </row>
    <row r="83" spans="1:5" ht="30" x14ac:dyDescent="0.25">
      <c r="A83" s="19" t="s">
        <v>30</v>
      </c>
      <c r="B83">
        <f>'Карта мониторинга'!C62</f>
        <v>0</v>
      </c>
      <c r="C83">
        <f>'Карта мониторинга'!D62</f>
        <v>0</v>
      </c>
      <c r="D83">
        <f>'Карта мониторинга'!E62</f>
        <v>0</v>
      </c>
      <c r="E83">
        <f t="shared" si="0"/>
        <v>0</v>
      </c>
    </row>
    <row r="84" spans="1:5" x14ac:dyDescent="0.25">
      <c r="B84" t="s">
        <v>136</v>
      </c>
      <c r="C84" t="s">
        <v>137</v>
      </c>
      <c r="D84" t="s">
        <v>138</v>
      </c>
      <c r="E84" t="s">
        <v>139</v>
      </c>
    </row>
    <row r="85" spans="1:5" ht="45" x14ac:dyDescent="0.25">
      <c r="A85" s="17" t="s">
        <v>140</v>
      </c>
      <c r="B85" s="25" t="e">
        <f>'Карта мониторинга'!C45</f>
        <v>#DIV/0!</v>
      </c>
      <c r="C85" s="25" t="e">
        <f>'Карта мониторинга'!D45</f>
        <v>#DIV/0!</v>
      </c>
      <c r="D85" s="25" t="e">
        <f>'Карта мониторинга'!E45</f>
        <v>#DIV/0!</v>
      </c>
      <c r="E85" s="24" t="e">
        <f>E78/E54</f>
        <v>#DIV/0!</v>
      </c>
    </row>
    <row r="86" spans="1:5" ht="60" x14ac:dyDescent="0.25">
      <c r="A86" s="19" t="s">
        <v>141</v>
      </c>
      <c r="B86" s="25" t="e">
        <f>'Карта мониторинга'!C48</f>
        <v>#DIV/0!</v>
      </c>
      <c r="C86" s="25" t="e">
        <f>'Карта мониторинга'!D48</f>
        <v>#DIV/0!</v>
      </c>
      <c r="D86" s="25" t="e">
        <f>'Карта мониторинга'!E48</f>
        <v>#DIV/0!</v>
      </c>
      <c r="E86" s="24" t="e">
        <f>E79/E54</f>
        <v>#DIV/0!</v>
      </c>
    </row>
    <row r="87" spans="1:5" ht="45" x14ac:dyDescent="0.25">
      <c r="A87" s="17" t="s">
        <v>142</v>
      </c>
      <c r="B87" s="25" t="e">
        <f>'Карта мониторинга'!C51</f>
        <v>#DIV/0!</v>
      </c>
      <c r="C87" s="25" t="e">
        <f>'Карта мониторинга'!D51</f>
        <v>#DIV/0!</v>
      </c>
      <c r="D87" s="25" t="e">
        <f>'Карта мониторинга'!E51</f>
        <v>#DIV/0!</v>
      </c>
      <c r="E87" s="24" t="e">
        <f>E80/E54</f>
        <v>#DIV/0!</v>
      </c>
    </row>
    <row r="88" spans="1:5" ht="45" x14ac:dyDescent="0.25">
      <c r="A88" s="17" t="s">
        <v>143</v>
      </c>
      <c r="B88" s="25" t="e">
        <f>'Карта мониторинга'!C54</f>
        <v>#DIV/0!</v>
      </c>
      <c r="C88" s="25" t="e">
        <f>'Карта мониторинга'!D54</f>
        <v>#DIV/0!</v>
      </c>
      <c r="D88" s="25" t="e">
        <f>'Карта мониторинга'!E54</f>
        <v>#DIV/0!</v>
      </c>
      <c r="E88" s="24" t="e">
        <f>E81/E54</f>
        <v>#DIV/0!</v>
      </c>
    </row>
    <row r="89" spans="1:5" ht="60" x14ac:dyDescent="0.25">
      <c r="A89" s="19" t="s">
        <v>144</v>
      </c>
      <c r="B89" s="25" t="e">
        <f>'Карта мониторинга'!C60</f>
        <v>#DIV/0!</v>
      </c>
      <c r="C89" s="25" t="e">
        <f>'Карта мониторинга'!D60</f>
        <v>#DIV/0!</v>
      </c>
      <c r="D89" s="25" t="e">
        <f>'Карта мониторинга'!E60</f>
        <v>#DIV/0!</v>
      </c>
      <c r="E89" s="24" t="e">
        <f>E82/E54</f>
        <v>#DIV/0!</v>
      </c>
    </row>
    <row r="90" spans="1:5" ht="30" x14ac:dyDescent="0.25">
      <c r="A90" s="19" t="s">
        <v>145</v>
      </c>
      <c r="B90" s="25" t="e">
        <f>'Карта мониторинга'!C63</f>
        <v>#DIV/0!</v>
      </c>
      <c r="C90" s="25" t="e">
        <f>'Карта мониторинга'!D63</f>
        <v>#DIV/0!</v>
      </c>
      <c r="D90" s="25" t="e">
        <f>'Карта мониторинга'!E63</f>
        <v>#DIV/0!</v>
      </c>
      <c r="E90" s="24" t="e">
        <f>E83/E54</f>
        <v>#DIV/0!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C58B1034-746C-43CD-A2D0-D1C340F1EA6F}">
      <selection activeCell="A2" sqref="A2"/>
      <pageMargins left="0.7" right="0.7" top="0.75" bottom="0.75" header="0.3" footer="0.3"/>
    </customSheetView>
  </customSheetViews>
  <mergeCells count="1">
    <mergeCell ref="A46:G46"/>
  </mergeCells>
  <dataValidations count="1">
    <dataValidation type="whole" allowBlank="1" showInputMessage="1" showErrorMessage="1" sqref="B47:D52 B71:D76" xr:uid="{00000000-0002-0000-0400-000000000000}">
      <formula1>0</formula1>
      <formula2>99999999999999</formula2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Инструкция</vt:lpstr>
      <vt:lpstr>Карта мониторинга</vt:lpstr>
      <vt:lpstr>Ежегодная аналитика</vt:lpstr>
      <vt:lpstr>Итоговые показатели</vt:lpstr>
      <vt:lpstr>служебный</vt:lpstr>
      <vt:lpstr>'Карта мониторинга'!Заголовки_для_печати</vt:lpstr>
      <vt:lpstr>'Ежегодная аналитика'!Область_печати</vt:lpstr>
      <vt:lpstr>'Итоговые показатели'!Область_печати</vt:lpstr>
      <vt:lpstr>'Карта мониторинга'!Область_печати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Каракай</dc:creator>
  <cp:lastModifiedBy>Максим Шевцов</cp:lastModifiedBy>
  <cp:lastPrinted>2022-05-18T09:54:38Z</cp:lastPrinted>
  <dcterms:created xsi:type="dcterms:W3CDTF">2022-04-17T07:52:45Z</dcterms:created>
  <dcterms:modified xsi:type="dcterms:W3CDTF">2022-05-18T10:55:31Z</dcterms:modified>
</cp:coreProperties>
</file>